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255" windowHeight="6150" activeTab="1"/>
  </bookViews>
  <sheets>
    <sheet name="1. sz. melléklet" sheetId="1" r:id="rId1"/>
    <sheet name="2. sz. melléklet" sheetId="2" r:id="rId2"/>
    <sheet name="3.sz. melléklet" sheetId="3" r:id="rId3"/>
    <sheet name="4.sz. melléklet" sheetId="4" r:id="rId4"/>
    <sheet name="5.sz. melléklet" sheetId="5" r:id="rId5"/>
    <sheet name="6. sz. melléklet" sheetId="6" r:id="rId6"/>
    <sheet name="7.sz. melléklet" sheetId="7" r:id="rId7"/>
  </sheets>
  <definedNames>
    <definedName name="_xlnm.Print_Area" localSheetId="1">'2. sz. melléklet'!$A$1:$D$36</definedName>
    <definedName name="_xlnm.Print_Area" localSheetId="2">'3.sz. melléklet'!$A$1:$D$26</definedName>
    <definedName name="_xlnm.Print_Area" localSheetId="4">'5.sz. melléklet'!$A$1:$F$32</definedName>
  </definedNames>
  <calcPr calcId="125725"/>
</workbook>
</file>

<file path=xl/calcChain.xml><?xml version="1.0" encoding="utf-8"?>
<calcChain xmlns="http://schemas.openxmlformats.org/spreadsheetml/2006/main">
  <c r="C14" i="4"/>
  <c r="H5" i="7"/>
  <c r="B11" i="6"/>
  <c r="B19"/>
  <c r="B33"/>
  <c r="B26"/>
  <c r="F30" i="5"/>
  <c r="F24"/>
  <c r="F19"/>
  <c r="F32" s="1"/>
  <c r="C11"/>
  <c r="C30"/>
  <c r="C24"/>
  <c r="C10"/>
  <c r="C4"/>
  <c r="C19" s="1"/>
  <c r="C32" s="1"/>
  <c r="C9" i="4"/>
  <c r="D21" i="2"/>
  <c r="D25" i="1"/>
  <c r="D17" i="2"/>
  <c r="D16" s="1"/>
  <c r="C6" i="4"/>
  <c r="D13" i="3"/>
  <c r="D6"/>
  <c r="D23" s="1"/>
  <c r="D26" s="1"/>
  <c r="D31" i="2"/>
  <c r="D7"/>
  <c r="D6" s="1"/>
  <c r="D5" l="1"/>
  <c r="D29" s="1"/>
  <c r="C5" i="4" s="1"/>
  <c r="C10" s="1"/>
  <c r="D34" i="2" l="1"/>
</calcChain>
</file>

<file path=xl/sharedStrings.xml><?xml version="1.0" encoding="utf-8"?>
<sst xmlns="http://schemas.openxmlformats.org/spreadsheetml/2006/main" count="237" uniqueCount="181">
  <si>
    <t>Az államháztartásról szóló 2011. évi CXCV. Törvény 23.§. (2) d,e, pontjában foglaltaknak megfelelően a hiány  finnanszírozási módjának levezetése</t>
  </si>
  <si>
    <t>Megnevezés</t>
  </si>
  <si>
    <t>2018. évi előirányzat Ft</t>
  </si>
  <si>
    <t>Bevételek összesen</t>
  </si>
  <si>
    <t>Finanszírozási bevételek nélkül</t>
  </si>
  <si>
    <t>Kiadások összesen</t>
  </si>
  <si>
    <t>Finanszírozási kiadás nélkül</t>
  </si>
  <si>
    <t>Finanszírozási kiadások</t>
  </si>
  <si>
    <t>Hiány:</t>
  </si>
  <si>
    <t>A hiány finanszírozásának módja:</t>
  </si>
  <si>
    <t>Belső források igénybevétele</t>
  </si>
  <si>
    <t>1. Belső finanszírozású bevétel (költségvetési maradvány)</t>
  </si>
  <si>
    <t>1. Működési célú</t>
  </si>
  <si>
    <t>2. Felhalmozási célú</t>
  </si>
  <si>
    <t>2. felhalmozási célú</t>
  </si>
  <si>
    <t>Külső források igénybevétele</t>
  </si>
  <si>
    <t>Külső finanszírozású bevétel</t>
  </si>
  <si>
    <t>Külső-belső források összesen</t>
  </si>
  <si>
    <t>2018. évi normatív támogatások - Az önkormányzat 2018. évi központi alrendszerből származó forrásai</t>
  </si>
  <si>
    <t>A HELYI ÖNKORMÁNYZATOK MŰKÖDÉSÉNEK ÁLTALÁNOS TÁMOGATÁSA</t>
  </si>
  <si>
    <t>Jogcím</t>
  </si>
  <si>
    <t>mennyiségi egység</t>
  </si>
  <si>
    <t>Ft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</si>
  <si>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</si>
  <si>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</si>
  <si>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</si>
  <si>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forint</t>
  </si>
  <si>
    <t>I.1.ba) A zöldterület-gazdálkodással kapcsolatos feladatok ellátásának támogatása</t>
  </si>
  <si>
    <t>I.1.bb) Közvilágítás fenntartásának támogatása</t>
  </si>
  <si>
    <t>km</t>
  </si>
  <si>
    <t>I.1.bc) Köztemető fenntartással kapcsolatos feladatok támogatása</t>
  </si>
  <si>
    <t>I.1.bd) Közutak fenntartásának támogatása</t>
  </si>
  <si>
    <t xml:space="preserve">I.1.c) - V. Egyéb önkormányzati feladatok támogatása - beszámítás után	
</t>
  </si>
  <si>
    <t>I.1.d) Lakott külterülettel kapcsolatos feladatok támogatása</t>
  </si>
  <si>
    <t>külterületi lakos</t>
  </si>
  <si>
    <t>I.1.e) Üdülőhelyi feladatok támogatása</t>
  </si>
  <si>
    <t>idegenforgalmiadó-forint</t>
  </si>
  <si>
    <t>I.6.Polgármesteri illetmény támogatása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</si>
  <si>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</si>
  <si>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</si>
  <si>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 Gyermekétkeztetés támogatása (a+b+c)</t>
  </si>
  <si>
    <t>III.5.a. A finanszírozás szempontjából elismert dolgozók bértámogatása</t>
  </si>
  <si>
    <t>fő</t>
  </si>
  <si>
    <t>III.5.b Gyermekétkeztetés üzemeltetési támogatása</t>
  </si>
  <si>
    <t>III.5.c A rászoruló gyermekek intézményen kívüli szünidei étkeztetésének támogatása</t>
  </si>
  <si>
    <t>IV.1. TELEPÜLÉSI ÖNKORMÁNYZATOK NYILVÁNOS KÖNYVTÁRI ÉS KÖZMŰVELŐDÉSI FELADATAINAK TÁMOGATÁSA</t>
  </si>
  <si>
    <t>Normatív támogatások összesen I+III+IV</t>
  </si>
  <si>
    <t>Az önkormányzat 2018. évi költségvetési mérlege (Ft)</t>
  </si>
  <si>
    <t>Bevételek</t>
  </si>
  <si>
    <t>Kiadások</t>
  </si>
  <si>
    <t>Működési célú támogatások államháztartáson belül</t>
  </si>
  <si>
    <t>Személyi juttatások</t>
  </si>
  <si>
    <t>A helyi önkormányzatok működésének általános támogatása</t>
  </si>
  <si>
    <t>Munkaadókat terhelő járulékok, szociális hozzájárulási adó</t>
  </si>
  <si>
    <t>A települési önkormányzatok szociális, gyetrmekjóléti és gyermekétkeztetési feladatainak támogatása</t>
  </si>
  <si>
    <t>Dologi kiadások</t>
  </si>
  <si>
    <t>Az önkormányzatok kulturális feladatainak támogatása (könyvtár,közművelődés)</t>
  </si>
  <si>
    <t>Ellátottak pénzbeli juttatásai</t>
  </si>
  <si>
    <t>Egyéb működési célú kiadások</t>
  </si>
  <si>
    <t>Működési célú költségvetési és kiegészítő támogatás teljesülése</t>
  </si>
  <si>
    <t>Közhatalmi bevételek</t>
  </si>
  <si>
    <t>Helyi adók</t>
  </si>
  <si>
    <t>Adópótlék, bírság</t>
  </si>
  <si>
    <t>Gépjárműadó</t>
  </si>
  <si>
    <t>Termőföld bérbeadásából származó jövedelem</t>
  </si>
  <si>
    <t>Egyéb közhatalmi bevételek</t>
  </si>
  <si>
    <t>Működési bevételek</t>
  </si>
  <si>
    <t>Működési célú átvett pénzeszközök</t>
  </si>
  <si>
    <t>Működési költségvetés összesen</t>
  </si>
  <si>
    <t>Felhalmozási célú támogatások államháztartáson belül</t>
  </si>
  <si>
    <t>Beruházások</t>
  </si>
  <si>
    <t>Felhalmozási bevételek</t>
  </si>
  <si>
    <t>Felújítások</t>
  </si>
  <si>
    <t>Felhalmozási célú átvett pénzeszköz</t>
  </si>
  <si>
    <t>Egyéb felhalmozási célú kiadások</t>
  </si>
  <si>
    <t>ebből kölcsön visszatérülése</t>
  </si>
  <si>
    <t>Felhalmozási költségvetés összesen</t>
  </si>
  <si>
    <t>Finanszírozási bevételek</t>
  </si>
  <si>
    <t>Hitel, kölcsön felvétele</t>
  </si>
  <si>
    <t>Hitel, kölcsön törlesztése</t>
  </si>
  <si>
    <t>Költségvetési maradvány igénybevétele</t>
  </si>
  <si>
    <t>ebből működési célú</t>
  </si>
  <si>
    <t>ebből felhalmozási célú</t>
  </si>
  <si>
    <t>Finanszírozási költségvetés összesen</t>
  </si>
  <si>
    <t>Tartalékok</t>
  </si>
  <si>
    <t>Bevételek mindösszesen</t>
  </si>
  <si>
    <t>Kiadások mindösszesen</t>
  </si>
  <si>
    <t>A költségvetési évet követő három év tervezett előirányzatának keretszámai</t>
  </si>
  <si>
    <t>2018. évre</t>
  </si>
  <si>
    <t>2019. évre</t>
  </si>
  <si>
    <t>2020. évre</t>
  </si>
  <si>
    <t>2021. évre</t>
  </si>
  <si>
    <t>I. Működési bevételek és kiadások</t>
  </si>
  <si>
    <t>Működési célú maradvány</t>
  </si>
  <si>
    <t>Áht belüli megelőlegezések teljesítése</t>
  </si>
  <si>
    <t>Működési célú bevételek összesen</t>
  </si>
  <si>
    <t xml:space="preserve"> </t>
  </si>
  <si>
    <t>Működési célú kiadások</t>
  </si>
  <si>
    <t>II. Felhalmozási célú bevételek és kiadások</t>
  </si>
  <si>
    <t>Felhalmozási célú támogatások államháztartáson belülről</t>
  </si>
  <si>
    <t>Felhalmozási célú átvett pénzeszközök</t>
  </si>
  <si>
    <t>Felhalmozási célú maradvány</t>
  </si>
  <si>
    <t>Hitel, kölcsön felvétel</t>
  </si>
  <si>
    <t>Felhalmozási bevételek összesen</t>
  </si>
  <si>
    <t>Fejlesztési hitelek törlesztése</t>
  </si>
  <si>
    <t>Felhalmozási célú kiadások összesen</t>
  </si>
  <si>
    <t>III. Tartalékok</t>
  </si>
  <si>
    <t>Önkormányzat bevételei összesen</t>
  </si>
  <si>
    <t>Önkormányzat kiadásai összesen</t>
  </si>
  <si>
    <t>Nagybánhegyes Község Önkormányzata költségvetésének összevont bevételi és kiadási előirányzatának mérlege 2018.</t>
  </si>
  <si>
    <t>2018. évi előirányzat Forint</t>
  </si>
  <si>
    <t>I. Önkormányzai működési kiadások</t>
  </si>
  <si>
    <t>1. Önkormányzat kiadásai</t>
  </si>
  <si>
    <t>Munkaadókat terhelő járulékok és szociális hozzájárulási adó</t>
  </si>
  <si>
    <t>II. Felhalmozási kiadások</t>
  </si>
  <si>
    <t>1. Beruházási kiadások</t>
  </si>
  <si>
    <t>Önkormányzat beruházási kiadásai</t>
  </si>
  <si>
    <t>2. Felújítási feladatok kiadásai</t>
  </si>
  <si>
    <t>Önkormányzat felújítási kiadásai</t>
  </si>
  <si>
    <t>Általános tartalék</t>
  </si>
  <si>
    <t>Céltartalék</t>
  </si>
  <si>
    <t>ebből beruházási jellegű céltartalék</t>
  </si>
  <si>
    <t>működési jellegű céltartalék</t>
  </si>
  <si>
    <t>Költségvetési kiadások összesen (I.+II.+III.)</t>
  </si>
  <si>
    <t>IV. Finanszírozási kiadások</t>
  </si>
  <si>
    <t>ÁHT-én belüli megelőlegzések</t>
  </si>
  <si>
    <t>I. Önkormányzati feladatokhoz nem rendelhető bevételek és egyéb önkormányzati elszámolások</t>
  </si>
  <si>
    <t>1. Közhatalmi bevétel (B3)</t>
  </si>
  <si>
    <t>Magánszemélyek kommunális adója</t>
  </si>
  <si>
    <t>Iparűzési adó</t>
  </si>
  <si>
    <t>Idegenforgalmi adó</t>
  </si>
  <si>
    <t>Adóhátralék</t>
  </si>
  <si>
    <t>Átengedett központi bevétel</t>
  </si>
  <si>
    <t>2. Az önkormányzat központi alrendszeréből származó forrásai (B11)</t>
  </si>
  <si>
    <t>A települési önkormányzatok szociális, gyermekjóléti és gyermekétkeztetési feladatainak támogatása</t>
  </si>
  <si>
    <t>A települési önkormányzatok kulturális feladatainak támogatása (könyvtár, közművelődés)</t>
  </si>
  <si>
    <t xml:space="preserve">II. Önkormányzat egyéb bevételei </t>
  </si>
  <si>
    <t>Működési célú támogatások államháztartáson belül (B16)</t>
  </si>
  <si>
    <t>Felhalmozási célú támogatások államháztartáson belül (B2)</t>
  </si>
  <si>
    <t>Működési bevételek (B4)</t>
  </si>
  <si>
    <t>Felhalmozási bevételek B5)</t>
  </si>
  <si>
    <t>Működési célú átvett pénzeszköz (B6)</t>
  </si>
  <si>
    <t>III. Finanszírozási bevételek</t>
  </si>
  <si>
    <t>Fedezetszükséglet</t>
  </si>
  <si>
    <t>Nagybánhegyes Község Önkormányzata foglalkoztatottak létszáma 2018.</t>
  </si>
  <si>
    <t>Intézmény</t>
  </si>
  <si>
    <t>Közalkalmazott</t>
  </si>
  <si>
    <t>Mt. Hatálya alá tartozók</t>
  </si>
  <si>
    <t>Létszám összesen</t>
  </si>
  <si>
    <t>teljes munkaidős</t>
  </si>
  <si>
    <t>részmunkaidős</t>
  </si>
  <si>
    <t>Önkormányzat</t>
  </si>
  <si>
    <t>ebből:</t>
  </si>
  <si>
    <t>Igazgatás</t>
  </si>
  <si>
    <t>község-gazdálkodás</t>
  </si>
  <si>
    <t>védőnő</t>
  </si>
  <si>
    <t xml:space="preserve">orvosi rend. </t>
  </si>
  <si>
    <t>könyvtár</t>
  </si>
  <si>
    <t>művelődési ház</t>
  </si>
  <si>
    <t>1. sz. melléklet a 1/2018.(I.30.) rendelethez</t>
  </si>
  <si>
    <t>2. sz. melléklet a 1/2018.(I.30.) rendelethez</t>
  </si>
  <si>
    <t>3. sz. melléklet a 1/2018.(I.30.) rendelethez</t>
  </si>
  <si>
    <t>4. sz. melléklet a 1/2018.(I.30.) rendelethez</t>
  </si>
  <si>
    <t>5. sz. melléklet a 1/2018.(I.30.) rendelethez</t>
  </si>
  <si>
    <t>6. sz. melléklet a 1/2018.(I.30.) rendelethez</t>
  </si>
  <si>
    <t>7. sz. melléklet a 1/2018.(I.30.) rendelethez</t>
  </si>
  <si>
    <t>eredeti</t>
  </si>
  <si>
    <t>módosított</t>
  </si>
  <si>
    <t>Felhalmozási célú átvett pénzeszközök (B7)</t>
  </si>
  <si>
    <t>I.5. A 2016.évről áthúzódó bérkompenzáció</t>
  </si>
  <si>
    <t xml:space="preserve">Finanszírozási bevételek  </t>
  </si>
  <si>
    <t>Finanszírozási bevételek összesen</t>
  </si>
  <si>
    <t xml:space="preserve"> eredeti előirányzat</t>
  </si>
  <si>
    <t xml:space="preserve">  módosított előirányzat</t>
  </si>
  <si>
    <t>EFOP</t>
  </si>
  <si>
    <t>polgármester</t>
  </si>
  <si>
    <t>alpolgármester</t>
  </si>
  <si>
    <t>önkormányzati képviselőtestületi tag</t>
  </si>
  <si>
    <t>2. Belső finanszírozású bevétel</t>
  </si>
  <si>
    <t>Tisztségviselő</t>
  </si>
  <si>
    <t>Közfoglalkoztatott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</si>
</sst>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7" xfId="0" applyBorder="1"/>
    <xf numFmtId="0" fontId="0" fillId="0" borderId="4" xfId="0" applyBorder="1"/>
    <xf numFmtId="0" fontId="0" fillId="0" borderId="16" xfId="0" applyBorder="1"/>
    <xf numFmtId="0" fontId="2" fillId="0" borderId="11" xfId="0" applyFont="1" applyBorder="1"/>
    <xf numFmtId="0" fontId="2" fillId="0" borderId="8" xfId="0" applyFont="1" applyBorder="1"/>
    <xf numFmtId="0" fontId="2" fillId="0" borderId="10" xfId="0" applyFont="1" applyBorder="1"/>
    <xf numFmtId="0" fontId="0" fillId="0" borderId="7" xfId="0" applyFill="1" applyBorder="1"/>
    <xf numFmtId="0" fontId="2" fillId="2" borderId="11" xfId="0" applyFont="1" applyFill="1" applyBorder="1"/>
    <xf numFmtId="0" fontId="2" fillId="0" borderId="19" xfId="0" applyFont="1" applyBorder="1"/>
    <xf numFmtId="0" fontId="2" fillId="0" borderId="27" xfId="0" applyFont="1" applyBorder="1"/>
    <xf numFmtId="0" fontId="0" fillId="0" borderId="0" xfId="0"/>
    <xf numFmtId="0" fontId="6" fillId="0" borderId="7" xfId="0" applyFont="1" applyBorder="1"/>
    <xf numFmtId="0" fontId="4" fillId="0" borderId="1" xfId="0" applyFont="1" applyBorder="1"/>
    <xf numFmtId="0" fontId="6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2" xfId="0" applyFont="1" applyBorder="1" applyAlignment="1"/>
    <xf numFmtId="0" fontId="4" fillId="0" borderId="5" xfId="0" applyFont="1" applyBorder="1" applyAlignment="1">
      <alignment wrapText="1"/>
    </xf>
    <xf numFmtId="0" fontId="4" fillId="0" borderId="5" xfId="0" applyFont="1" applyBorder="1"/>
    <xf numFmtId="164" fontId="4" fillId="0" borderId="6" xfId="1" applyNumberFormat="1" applyFont="1" applyBorder="1"/>
    <xf numFmtId="164" fontId="6" fillId="0" borderId="1" xfId="1" applyNumberFormat="1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164" fontId="6" fillId="0" borderId="7" xfId="1" applyNumberFormat="1" applyFont="1" applyBorder="1"/>
    <xf numFmtId="0" fontId="4" fillId="0" borderId="4" xfId="0" applyFont="1" applyBorder="1"/>
    <xf numFmtId="0" fontId="4" fillId="0" borderId="3" xfId="0" applyFont="1" applyBorder="1" applyAlignment="1">
      <alignment wrapText="1"/>
    </xf>
    <xf numFmtId="164" fontId="4" fillId="0" borderId="4" xfId="1" applyNumberFormat="1" applyFont="1" applyBorder="1"/>
    <xf numFmtId="0" fontId="4" fillId="0" borderId="8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/>
    <xf numFmtId="164" fontId="6" fillId="0" borderId="11" xfId="1" applyNumberFormat="1" applyFont="1" applyBorder="1"/>
    <xf numFmtId="0" fontId="4" fillId="0" borderId="7" xfId="0" applyFont="1" applyBorder="1"/>
    <xf numFmtId="0" fontId="4" fillId="0" borderId="6" xfId="0" applyFont="1" applyBorder="1" applyAlignment="1">
      <alignment wrapText="1"/>
    </xf>
    <xf numFmtId="164" fontId="4" fillId="0" borderId="7" xfId="1" applyNumberFormat="1" applyFont="1" applyBorder="1"/>
    <xf numFmtId="164" fontId="6" fillId="0" borderId="11" xfId="1" applyNumberFormat="1" applyFont="1" applyBorder="1" applyAlignment="1">
      <alignment horizontal="right"/>
    </xf>
    <xf numFmtId="0" fontId="5" fillId="0" borderId="9" xfId="0" applyFont="1" applyBorder="1" applyAlignment="1">
      <alignment wrapText="1"/>
    </xf>
    <xf numFmtId="0" fontId="5" fillId="0" borderId="10" xfId="0" applyFont="1" applyBorder="1"/>
    <xf numFmtId="164" fontId="5" fillId="0" borderId="11" xfId="1" applyNumberFormat="1" applyFont="1" applyBorder="1"/>
    <xf numFmtId="164" fontId="15" fillId="0" borderId="1" xfId="1" applyNumberFormat="1" applyFont="1" applyBorder="1"/>
    <xf numFmtId="0" fontId="10" fillId="0" borderId="1" xfId="0" applyFont="1" applyBorder="1"/>
    <xf numFmtId="0" fontId="11" fillId="0" borderId="8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" xfId="0" applyFont="1" applyBorder="1"/>
    <xf numFmtId="0" fontId="12" fillId="0" borderId="1" xfId="0" applyFont="1" applyBorder="1"/>
    <xf numFmtId="0" fontId="11" fillId="0" borderId="7" xfId="0" applyFont="1" applyBorder="1"/>
    <xf numFmtId="0" fontId="10" fillId="0" borderId="7" xfId="0" applyFont="1" applyBorder="1"/>
    <xf numFmtId="0" fontId="11" fillId="0" borderId="4" xfId="0" applyFont="1" applyBorder="1"/>
    <xf numFmtId="0" fontId="12" fillId="0" borderId="7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1" fillId="2" borderId="8" xfId="0" applyFont="1" applyFill="1" applyBorder="1"/>
    <xf numFmtId="0" fontId="18" fillId="0" borderId="1" xfId="0" applyFont="1" applyBorder="1"/>
    <xf numFmtId="3" fontId="18" fillId="0" borderId="1" xfId="0" applyNumberFormat="1" applyFont="1" applyBorder="1"/>
    <xf numFmtId="0" fontId="18" fillId="0" borderId="7" xfId="0" applyFont="1" applyBorder="1"/>
    <xf numFmtId="3" fontId="18" fillId="0" borderId="11" xfId="0" applyNumberFormat="1" applyFont="1" applyBorder="1"/>
    <xf numFmtId="164" fontId="11" fillId="0" borderId="1" xfId="1" applyNumberFormat="1" applyFont="1" applyBorder="1"/>
    <xf numFmtId="164" fontId="10" fillId="0" borderId="1" xfId="1" applyNumberFormat="1" applyFont="1" applyBorder="1"/>
    <xf numFmtId="164" fontId="10" fillId="0" borderId="7" xfId="1" applyNumberFormat="1" applyFont="1" applyBorder="1"/>
    <xf numFmtId="0" fontId="11" fillId="0" borderId="16" xfId="0" applyFont="1" applyBorder="1"/>
    <xf numFmtId="0" fontId="11" fillId="0" borderId="10" xfId="0" applyFont="1" applyBorder="1"/>
    <xf numFmtId="0" fontId="12" fillId="0" borderId="21" xfId="0" applyFont="1" applyBorder="1"/>
    <xf numFmtId="0" fontId="9" fillId="0" borderId="1" xfId="0" applyFont="1" applyBorder="1"/>
    <xf numFmtId="0" fontId="9" fillId="0" borderId="7" xfId="0" applyFont="1" applyBorder="1"/>
    <xf numFmtId="0" fontId="9" fillId="0" borderId="4" xfId="0" applyFont="1" applyBorder="1"/>
    <xf numFmtId="0" fontId="13" fillId="0" borderId="8" xfId="0" applyFont="1" applyBorder="1"/>
    <xf numFmtId="0" fontId="13" fillId="0" borderId="10" xfId="0" applyFont="1" applyBorder="1"/>
    <xf numFmtId="0" fontId="9" fillId="2" borderId="4" xfId="0" applyFont="1" applyFill="1" applyBorder="1"/>
    <xf numFmtId="0" fontId="9" fillId="2" borderId="1" xfId="0" applyFont="1" applyFill="1" applyBorder="1"/>
    <xf numFmtId="1" fontId="9" fillId="2" borderId="1" xfId="0" applyNumberFormat="1" applyFont="1" applyFill="1" applyBorder="1"/>
    <xf numFmtId="0" fontId="13" fillId="0" borderId="1" xfId="0" applyFont="1" applyBorder="1"/>
    <xf numFmtId="0" fontId="13" fillId="0" borderId="7" xfId="0" applyFont="1" applyBorder="1"/>
    <xf numFmtId="3" fontId="9" fillId="0" borderId="4" xfId="0" applyNumberFormat="1" applyFont="1" applyBorder="1"/>
    <xf numFmtId="3" fontId="9" fillId="0" borderId="1" xfId="0" applyNumberFormat="1" applyFont="1" applyBorder="1"/>
    <xf numFmtId="3" fontId="13" fillId="0" borderId="1" xfId="0" applyNumberFormat="1" applyFont="1" applyBorder="1"/>
    <xf numFmtId="1" fontId="9" fillId="0" borderId="4" xfId="0" applyNumberFormat="1" applyFont="1" applyBorder="1"/>
    <xf numFmtId="0" fontId="13" fillId="0" borderId="4" xfId="0" applyFont="1" applyBorder="1"/>
    <xf numFmtId="0" fontId="13" fillId="0" borderId="9" xfId="0" applyFont="1" applyBorder="1"/>
    <xf numFmtId="0" fontId="9" fillId="0" borderId="16" xfId="0" applyFont="1" applyBorder="1"/>
    <xf numFmtId="0" fontId="9" fillId="0" borderId="26" xfId="0" applyFont="1" applyBorder="1"/>
    <xf numFmtId="1" fontId="9" fillId="2" borderId="4" xfId="0" applyNumberFormat="1" applyFont="1" applyFill="1" applyBorder="1"/>
    <xf numFmtId="0" fontId="0" fillId="0" borderId="1" xfId="0" applyBorder="1"/>
    <xf numFmtId="0" fontId="2" fillId="0" borderId="7" xfId="0" applyFont="1" applyBorder="1"/>
    <xf numFmtId="0" fontId="0" fillId="0" borderId="7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6" xfId="0" applyBorder="1"/>
    <xf numFmtId="164" fontId="0" fillId="0" borderId="15" xfId="1" applyNumberFormat="1" applyFont="1" applyBorder="1"/>
    <xf numFmtId="164" fontId="19" fillId="0" borderId="3" xfId="1" applyNumberFormat="1" applyFont="1" applyBorder="1"/>
    <xf numFmtId="164" fontId="0" fillId="0" borderId="7" xfId="1" applyNumberFormat="1" applyFont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0" fillId="0" borderId="16" xfId="1" applyNumberFormat="1" applyFont="1" applyBorder="1"/>
    <xf numFmtId="164" fontId="0" fillId="2" borderId="15" xfId="1" applyNumberFormat="1" applyFont="1" applyFill="1" applyBorder="1"/>
    <xf numFmtId="164" fontId="19" fillId="0" borderId="22" xfId="1" applyNumberFormat="1" applyFont="1" applyBorder="1"/>
    <xf numFmtId="165" fontId="0" fillId="0" borderId="1" xfId="1" applyNumberFormat="1" applyFont="1" applyBorder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3" fontId="2" fillId="0" borderId="1" xfId="0" applyNumberFormat="1" applyFont="1" applyBorder="1"/>
    <xf numFmtId="0" fontId="0" fillId="0" borderId="1" xfId="0" applyFont="1" applyFill="1" applyBorder="1"/>
    <xf numFmtId="3" fontId="0" fillId="0" borderId="1" xfId="0" applyNumberFormat="1" applyBorder="1"/>
    <xf numFmtId="0" fontId="0" fillId="0" borderId="1" xfId="0" applyFill="1" applyBorder="1"/>
    <xf numFmtId="0" fontId="2" fillId="0" borderId="7" xfId="0" applyFont="1" applyBorder="1"/>
    <xf numFmtId="0" fontId="0" fillId="0" borderId="7" xfId="0" applyBorder="1"/>
    <xf numFmtId="0" fontId="0" fillId="0" borderId="4" xfId="0" applyBorder="1"/>
    <xf numFmtId="0" fontId="0" fillId="0" borderId="4" xfId="0" applyFill="1" applyBorder="1"/>
    <xf numFmtId="3" fontId="0" fillId="0" borderId="7" xfId="0" applyNumberFormat="1" applyBorder="1"/>
    <xf numFmtId="0" fontId="2" fillId="0" borderId="4" xfId="0" applyFont="1" applyBorder="1"/>
    <xf numFmtId="3" fontId="0" fillId="0" borderId="15" xfId="0" applyNumberFormat="1" applyBorder="1"/>
    <xf numFmtId="0" fontId="16" fillId="0" borderId="15" xfId="0" applyFont="1" applyBorder="1"/>
    <xf numFmtId="3" fontId="17" fillId="0" borderId="1" xfId="0" applyNumberFormat="1" applyFont="1" applyBorder="1"/>
    <xf numFmtId="3" fontId="0" fillId="2" borderId="11" xfId="0" applyNumberFormat="1" applyFill="1" applyBorder="1"/>
    <xf numFmtId="3" fontId="0" fillId="0" borderId="20" xfId="0" applyNumberFormat="1" applyFill="1" applyBorder="1"/>
    <xf numFmtId="3" fontId="0" fillId="3" borderId="7" xfId="0" applyNumberFormat="1" applyFill="1" applyBorder="1"/>
    <xf numFmtId="3" fontId="0" fillId="0" borderId="11" xfId="0" applyNumberFormat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20" xfId="0" applyBorder="1"/>
    <xf numFmtId="3" fontId="2" fillId="0" borderId="27" xfId="0" applyNumberFormat="1" applyFont="1" applyBorder="1"/>
    <xf numFmtId="0" fontId="0" fillId="0" borderId="0" xfId="0" applyFont="1"/>
    <xf numFmtId="3" fontId="2" fillId="0" borderId="11" xfId="0" applyNumberFormat="1" applyFont="1" applyBorder="1"/>
    <xf numFmtId="0" fontId="2" fillId="0" borderId="0" xfId="0" applyFont="1"/>
    <xf numFmtId="3" fontId="18" fillId="0" borderId="29" xfId="0" applyNumberFormat="1" applyFont="1" applyBorder="1"/>
    <xf numFmtId="0" fontId="11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wrapText="1"/>
    </xf>
    <xf numFmtId="3" fontId="18" fillId="0" borderId="26" xfId="0" applyNumberFormat="1" applyFont="1" applyBorder="1"/>
    <xf numFmtId="0" fontId="20" fillId="0" borderId="1" xfId="0" applyFont="1" applyBorder="1"/>
    <xf numFmtId="0" fontId="20" fillId="0" borderId="0" xfId="0" applyFont="1"/>
    <xf numFmtId="3" fontId="20" fillId="0" borderId="1" xfId="0" applyNumberFormat="1" applyFont="1" applyBorder="1"/>
    <xf numFmtId="3" fontId="20" fillId="3" borderId="1" xfId="0" applyNumberFormat="1" applyFont="1" applyFill="1" applyBorder="1"/>
    <xf numFmtId="0" fontId="18" fillId="0" borderId="0" xfId="0" applyFont="1"/>
    <xf numFmtId="0" fontId="20" fillId="0" borderId="16" xfId="0" applyFont="1" applyBorder="1"/>
    <xf numFmtId="0" fontId="18" fillId="0" borderId="16" xfId="0" applyFont="1" applyBorder="1"/>
    <xf numFmtId="0" fontId="20" fillId="0" borderId="4" xfId="0" applyFont="1" applyBorder="1"/>
    <xf numFmtId="164" fontId="20" fillId="0" borderId="4" xfId="1" applyNumberFormat="1" applyFont="1" applyBorder="1"/>
    <xf numFmtId="164" fontId="20" fillId="0" borderId="1" xfId="1" applyNumberFormat="1" applyFont="1" applyBorder="1"/>
    <xf numFmtId="164" fontId="18" fillId="0" borderId="11" xfId="1" applyNumberFormat="1" applyFont="1" applyBorder="1"/>
    <xf numFmtId="0" fontId="18" fillId="0" borderId="26" xfId="0" applyFont="1" applyBorder="1"/>
    <xf numFmtId="0" fontId="18" fillId="0" borderId="10" xfId="0" applyFont="1" applyBorder="1"/>
    <xf numFmtId="164" fontId="18" fillId="2" borderId="11" xfId="0" applyNumberFormat="1" applyFont="1" applyFill="1" applyBorder="1"/>
    <xf numFmtId="3" fontId="18" fillId="2" borderId="26" xfId="0" applyNumberFormat="1" applyFont="1" applyFill="1" applyBorder="1"/>
    <xf numFmtId="164" fontId="18" fillId="0" borderId="15" xfId="1" applyNumberFormat="1" applyFont="1" applyBorder="1"/>
    <xf numFmtId="0" fontId="18" fillId="0" borderId="4" xfId="0" applyFont="1" applyBorder="1"/>
    <xf numFmtId="0" fontId="20" fillId="0" borderId="7" xfId="0" applyFont="1" applyBorder="1"/>
    <xf numFmtId="0" fontId="18" fillId="0" borderId="11" xfId="0" applyFont="1" applyBorder="1"/>
    <xf numFmtId="0" fontId="18" fillId="0" borderId="29" xfId="0" applyFont="1" applyBorder="1"/>
    <xf numFmtId="3" fontId="18" fillId="2" borderId="11" xfId="0" applyNumberFormat="1" applyFont="1" applyFill="1" applyBorder="1"/>
    <xf numFmtId="3" fontId="18" fillId="2" borderId="29" xfId="0" applyNumberFormat="1" applyFont="1" applyFill="1" applyBorder="1"/>
    <xf numFmtId="1" fontId="2" fillId="0" borderId="15" xfId="1" applyNumberFormat="1" applyFont="1" applyBorder="1"/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0" fillId="0" borderId="0" xfId="0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1" fillId="0" borderId="30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view="pageBreakPreview" topLeftCell="A7" zoomScale="60" workbookViewId="0">
      <selection activeCell="G20" sqref="G20"/>
    </sheetView>
  </sheetViews>
  <sheetFormatPr defaultRowHeight="15"/>
  <cols>
    <col min="1" max="1" width="7.5703125" customWidth="1"/>
    <col min="2" max="2" width="30.85546875" customWidth="1"/>
    <col min="3" max="3" width="24" customWidth="1"/>
    <col min="4" max="4" width="19.5703125" customWidth="1"/>
  </cols>
  <sheetData>
    <row r="1" spans="1:4">
      <c r="A1" s="1" t="s">
        <v>159</v>
      </c>
      <c r="B1" s="1"/>
      <c r="C1" s="1"/>
      <c r="D1" s="1"/>
    </row>
    <row r="2" spans="1:4" ht="68.25" customHeight="1">
      <c r="A2" s="13"/>
      <c r="B2" s="164" t="s">
        <v>18</v>
      </c>
      <c r="C2" s="164"/>
      <c r="D2" s="164"/>
    </row>
    <row r="3" spans="1:4" ht="40.5" customHeight="1">
      <c r="A3" s="15">
        <v>1</v>
      </c>
      <c r="B3" s="19" t="s">
        <v>19</v>
      </c>
      <c r="C3" s="20"/>
      <c r="D3" s="21"/>
    </row>
    <row r="4" spans="1:4" ht="15.75" thickBot="1">
      <c r="A4" s="14">
        <v>2</v>
      </c>
      <c r="B4" s="25" t="s">
        <v>20</v>
      </c>
      <c r="C4" s="14" t="s">
        <v>21</v>
      </c>
      <c r="D4" s="26" t="s">
        <v>22</v>
      </c>
    </row>
    <row r="5" spans="1:4" ht="29.25" customHeight="1" thickBot="1">
      <c r="A5" s="30">
        <v>3</v>
      </c>
      <c r="B5" s="31" t="s">
        <v>23</v>
      </c>
      <c r="C5" s="32"/>
      <c r="D5" s="33">
        <v>22021960</v>
      </c>
    </row>
    <row r="6" spans="1:4" ht="28.5" customHeight="1">
      <c r="A6" s="27">
        <v>4</v>
      </c>
      <c r="B6" s="28" t="s">
        <v>24</v>
      </c>
      <c r="C6" s="27"/>
      <c r="D6" s="29"/>
    </row>
    <row r="7" spans="1:4" ht="42.75" customHeight="1">
      <c r="A7" s="15">
        <v>5</v>
      </c>
      <c r="B7" s="16" t="s">
        <v>25</v>
      </c>
      <c r="C7" s="15" t="s">
        <v>26</v>
      </c>
      <c r="D7" s="22">
        <v>14818742</v>
      </c>
    </row>
    <row r="8" spans="1:4" ht="45.75" customHeight="1">
      <c r="A8" s="15">
        <v>6</v>
      </c>
      <c r="B8" s="17" t="s">
        <v>27</v>
      </c>
      <c r="C8" s="15" t="s">
        <v>26</v>
      </c>
      <c r="D8" s="23">
        <v>3991700</v>
      </c>
    </row>
    <row r="9" spans="1:4" ht="30" customHeight="1">
      <c r="A9" s="15">
        <v>7</v>
      </c>
      <c r="B9" s="17" t="s">
        <v>28</v>
      </c>
      <c r="C9" s="15" t="s">
        <v>29</v>
      </c>
      <c r="D9" s="23">
        <v>4576000</v>
      </c>
    </row>
    <row r="10" spans="1:4" ht="27" customHeight="1">
      <c r="A10" s="15">
        <v>8</v>
      </c>
      <c r="B10" s="17" t="s">
        <v>30</v>
      </c>
      <c r="C10" s="15" t="s">
        <v>26</v>
      </c>
      <c r="D10" s="24">
        <v>3293232</v>
      </c>
    </row>
    <row r="11" spans="1:4" ht="36.75" customHeight="1">
      <c r="A11" s="15">
        <v>9</v>
      </c>
      <c r="B11" s="17" t="s">
        <v>31</v>
      </c>
      <c r="C11" s="15" t="s">
        <v>29</v>
      </c>
      <c r="D11" s="23">
        <v>2957810</v>
      </c>
    </row>
    <row r="12" spans="1:4">
      <c r="A12" s="15">
        <v>10</v>
      </c>
      <c r="B12" s="18" t="s">
        <v>32</v>
      </c>
      <c r="C12" s="15" t="s">
        <v>26</v>
      </c>
      <c r="D12" s="22">
        <v>6000000</v>
      </c>
    </row>
    <row r="13" spans="1:4">
      <c r="A13" s="15">
        <v>11</v>
      </c>
      <c r="B13" s="18" t="s">
        <v>33</v>
      </c>
      <c r="C13" s="15" t="s">
        <v>34</v>
      </c>
      <c r="D13" s="22">
        <v>7650</v>
      </c>
    </row>
    <row r="14" spans="1:4" ht="24" customHeight="1">
      <c r="A14" s="15">
        <v>12</v>
      </c>
      <c r="B14" s="16" t="s">
        <v>35</v>
      </c>
      <c r="C14" s="15" t="s">
        <v>36</v>
      </c>
      <c r="D14" s="22">
        <v>7600</v>
      </c>
    </row>
    <row r="15" spans="1:4" s="124" customFormat="1" ht="24" customHeight="1">
      <c r="A15" s="34"/>
      <c r="B15" s="25" t="s">
        <v>169</v>
      </c>
      <c r="C15" s="34"/>
      <c r="D15" s="26">
        <v>17568</v>
      </c>
    </row>
    <row r="16" spans="1:4" ht="34.5" customHeight="1" thickBot="1">
      <c r="A16" s="34">
        <v>13</v>
      </c>
      <c r="B16" s="25" t="s">
        <v>37</v>
      </c>
      <c r="C16" s="34"/>
      <c r="D16" s="26">
        <v>1170400</v>
      </c>
    </row>
    <row r="17" spans="1:4" ht="77.25" customHeight="1" thickBot="1">
      <c r="A17" s="30">
        <v>1</v>
      </c>
      <c r="B17" s="31" t="s">
        <v>38</v>
      </c>
      <c r="C17" s="32"/>
      <c r="D17" s="33">
        <v>15321000</v>
      </c>
    </row>
    <row r="18" spans="1:4" ht="53.25" customHeight="1">
      <c r="A18" s="27">
        <v>2</v>
      </c>
      <c r="B18" s="28" t="s">
        <v>39</v>
      </c>
      <c r="C18" s="27" t="s">
        <v>26</v>
      </c>
      <c r="D18" s="29">
        <v>15321000</v>
      </c>
    </row>
    <row r="19" spans="1:4" ht="39" customHeight="1">
      <c r="A19" s="15">
        <v>3</v>
      </c>
      <c r="B19" s="17" t="s">
        <v>40</v>
      </c>
      <c r="C19" s="15" t="s">
        <v>26</v>
      </c>
      <c r="D19" s="41">
        <v>0</v>
      </c>
    </row>
    <row r="20" spans="1:4" ht="28.5" customHeight="1">
      <c r="A20" s="15">
        <v>4</v>
      </c>
      <c r="B20" s="17" t="s">
        <v>41</v>
      </c>
      <c r="C20" s="15" t="s">
        <v>42</v>
      </c>
      <c r="D20" s="23">
        <v>0</v>
      </c>
    </row>
    <row r="21" spans="1:4" ht="35.25" customHeight="1">
      <c r="A21" s="15">
        <v>5</v>
      </c>
      <c r="B21" s="17" t="s">
        <v>43</v>
      </c>
      <c r="C21" s="15" t="s">
        <v>26</v>
      </c>
      <c r="D21" s="23">
        <v>0</v>
      </c>
    </row>
    <row r="22" spans="1:4" ht="27.75" customHeight="1">
      <c r="A22" s="15">
        <v>6</v>
      </c>
      <c r="B22" s="17" t="s">
        <v>44</v>
      </c>
      <c r="C22" s="15" t="s">
        <v>26</v>
      </c>
      <c r="D22" s="23">
        <v>0</v>
      </c>
    </row>
    <row r="23" spans="1:4" ht="15.75" thickBot="1">
      <c r="A23" s="34">
        <v>7</v>
      </c>
      <c r="B23" s="35"/>
      <c r="C23" s="34"/>
      <c r="D23" s="36"/>
    </row>
    <row r="24" spans="1:4" ht="29.25" customHeight="1" thickBot="1">
      <c r="A24" s="30">
        <v>8</v>
      </c>
      <c r="B24" s="31" t="s">
        <v>45</v>
      </c>
      <c r="C24" s="32"/>
      <c r="D24" s="37">
        <v>1800000</v>
      </c>
    </row>
    <row r="25" spans="1:4" ht="32.25" thickBot="1">
      <c r="A25" s="30">
        <v>11</v>
      </c>
      <c r="B25" s="38" t="s">
        <v>46</v>
      </c>
      <c r="C25" s="39"/>
      <c r="D25" s="40">
        <f>D5+D17+D24</f>
        <v>39142960</v>
      </c>
    </row>
  </sheetData>
  <mergeCells count="1">
    <mergeCell ref="B2:D2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tabSelected="1" view="pageBreakPreview" zoomScale="60" workbookViewId="0">
      <selection activeCell="D36" sqref="D36"/>
    </sheetView>
  </sheetViews>
  <sheetFormatPr defaultRowHeight="15"/>
  <cols>
    <col min="2" max="2" width="91.5703125" customWidth="1"/>
    <col min="3" max="3" width="32.42578125" customWidth="1"/>
    <col min="4" max="4" width="32.42578125" style="124" customWidth="1"/>
  </cols>
  <sheetData>
    <row r="1" spans="1:5" ht="15.75" thickBot="1">
      <c r="A1" s="165" t="s">
        <v>160</v>
      </c>
      <c r="B1" s="165"/>
      <c r="C1" s="165"/>
      <c r="D1" s="165"/>
      <c r="E1" s="165"/>
    </row>
    <row r="2" spans="1:5" ht="15.75" thickBot="1">
      <c r="A2" s="169" t="s">
        <v>109</v>
      </c>
      <c r="B2" s="170"/>
      <c r="C2" s="173"/>
      <c r="D2"/>
    </row>
    <row r="3" spans="1:5">
      <c r="A3" s="174" t="s">
        <v>1</v>
      </c>
      <c r="B3" s="174"/>
      <c r="C3" s="175" t="s">
        <v>110</v>
      </c>
      <c r="D3" s="176"/>
    </row>
    <row r="4" spans="1:5" ht="15.75" thickBot="1">
      <c r="A4" s="106" t="s">
        <v>48</v>
      </c>
      <c r="B4" s="107"/>
      <c r="C4" s="125" t="s">
        <v>166</v>
      </c>
      <c r="D4" s="125" t="s">
        <v>167</v>
      </c>
    </row>
    <row r="5" spans="1:5" ht="15.75" thickBot="1">
      <c r="A5" s="169" t="s">
        <v>126</v>
      </c>
      <c r="B5" s="173"/>
      <c r="C5" s="112">
        <v>105885832</v>
      </c>
      <c r="D5" s="112">
        <f>D6+D16</f>
        <v>87976823</v>
      </c>
    </row>
    <row r="6" spans="1:5">
      <c r="A6" s="174" t="s">
        <v>127</v>
      </c>
      <c r="B6" s="174"/>
      <c r="C6" s="111">
        <v>43804000</v>
      </c>
      <c r="D6" s="111">
        <f>D7+D11+D12+D13+D15</f>
        <v>46021853</v>
      </c>
    </row>
    <row r="7" spans="1:5">
      <c r="A7" s="100"/>
      <c r="B7" s="99" t="s">
        <v>61</v>
      </c>
      <c r="C7" s="99">
        <v>33706000</v>
      </c>
      <c r="D7" s="119">
        <f>SUM(D8:D10)</f>
        <v>35885431</v>
      </c>
    </row>
    <row r="8" spans="1:5">
      <c r="A8" s="100"/>
      <c r="B8" s="100" t="s">
        <v>128</v>
      </c>
      <c r="C8" s="100">
        <v>5000000</v>
      </c>
      <c r="D8" s="120">
        <v>6020236</v>
      </c>
    </row>
    <row r="9" spans="1:5">
      <c r="A9" s="100"/>
      <c r="B9" s="100" t="s">
        <v>129</v>
      </c>
      <c r="C9" s="100">
        <v>28700000</v>
      </c>
      <c r="D9" s="120">
        <v>29857395</v>
      </c>
    </row>
    <row r="10" spans="1:5">
      <c r="A10" s="100"/>
      <c r="B10" s="100" t="s">
        <v>130</v>
      </c>
      <c r="C10" s="100">
        <v>6000</v>
      </c>
      <c r="D10" s="120">
        <v>7800</v>
      </c>
    </row>
    <row r="11" spans="1:5">
      <c r="A11" s="100"/>
      <c r="B11" s="99" t="s">
        <v>62</v>
      </c>
      <c r="C11" s="99">
        <v>235000</v>
      </c>
      <c r="D11" s="119">
        <v>632910</v>
      </c>
    </row>
    <row r="12" spans="1:5">
      <c r="A12" s="100"/>
      <c r="B12" s="99" t="s">
        <v>131</v>
      </c>
      <c r="C12" s="99">
        <v>5938000</v>
      </c>
      <c r="D12" s="119">
        <v>5938000</v>
      </c>
    </row>
    <row r="13" spans="1:5">
      <c r="A13" s="100"/>
      <c r="B13" s="99" t="s">
        <v>132</v>
      </c>
      <c r="C13" s="99">
        <v>3890000</v>
      </c>
      <c r="D13" s="119">
        <v>3388345</v>
      </c>
    </row>
    <row r="14" spans="1:5">
      <c r="A14" s="100"/>
      <c r="B14" s="101" t="s">
        <v>63</v>
      </c>
      <c r="C14" s="99">
        <v>3890000</v>
      </c>
      <c r="D14" s="119">
        <v>3388345</v>
      </c>
    </row>
    <row r="15" spans="1:5">
      <c r="A15" s="100"/>
      <c r="B15" s="99" t="s">
        <v>64</v>
      </c>
      <c r="C15" s="99">
        <v>35000</v>
      </c>
      <c r="D15" s="119">
        <v>177167</v>
      </c>
    </row>
    <row r="16" spans="1:5">
      <c r="A16" s="171" t="s">
        <v>133</v>
      </c>
      <c r="B16" s="171"/>
      <c r="C16" s="102">
        <v>62081832</v>
      </c>
      <c r="D16" s="102">
        <f>D17+D18+D19+D20</f>
        <v>41954970</v>
      </c>
    </row>
    <row r="17" spans="1:4">
      <c r="A17" s="100"/>
      <c r="B17" s="103" t="s">
        <v>52</v>
      </c>
      <c r="C17" s="104">
        <v>20818742</v>
      </c>
      <c r="D17" s="104">
        <f>'1. sz. melléklet'!D5</f>
        <v>22021960</v>
      </c>
    </row>
    <row r="18" spans="1:4">
      <c r="A18" s="100"/>
      <c r="B18" s="100" t="s">
        <v>134</v>
      </c>
      <c r="C18" s="104">
        <v>23277440</v>
      </c>
      <c r="D18" s="104">
        <v>15321000</v>
      </c>
    </row>
    <row r="19" spans="1:4">
      <c r="A19" s="100"/>
      <c r="B19" s="100" t="s">
        <v>135</v>
      </c>
      <c r="C19" s="104">
        <v>1800000</v>
      </c>
      <c r="D19" s="104">
        <v>1800000</v>
      </c>
    </row>
    <row r="20" spans="1:4" ht="15.75" thickBot="1">
      <c r="A20" s="107"/>
      <c r="B20" s="107" t="s">
        <v>59</v>
      </c>
      <c r="C20" s="117">
        <v>16185650</v>
      </c>
      <c r="D20" s="117">
        <v>2812010</v>
      </c>
    </row>
    <row r="21" spans="1:4" s="131" customFormat="1" ht="15.75" thickBot="1">
      <c r="A21" s="169" t="s">
        <v>136</v>
      </c>
      <c r="B21" s="170"/>
      <c r="C21" s="130">
        <v>116509836</v>
      </c>
      <c r="D21" s="130">
        <f>D22+D23+D25+D24</f>
        <v>246356214</v>
      </c>
    </row>
    <row r="22" spans="1:4">
      <c r="A22" s="108"/>
      <c r="B22" s="109" t="s">
        <v>137</v>
      </c>
      <c r="C22" s="116">
        <v>84894627</v>
      </c>
      <c r="D22" s="116">
        <v>218210996</v>
      </c>
    </row>
    <row r="23" spans="1:4">
      <c r="A23" s="100"/>
      <c r="B23" s="105" t="s">
        <v>138</v>
      </c>
      <c r="C23" s="100">
        <v>2498070</v>
      </c>
      <c r="D23" s="120">
        <v>9624779</v>
      </c>
    </row>
    <row r="24" spans="1:4">
      <c r="A24" s="100"/>
      <c r="B24" s="105" t="s">
        <v>168</v>
      </c>
      <c r="C24" s="116">
        <v>0</v>
      </c>
      <c r="D24" s="116">
        <v>80000</v>
      </c>
    </row>
    <row r="25" spans="1:4" s="129" customFormat="1">
      <c r="A25" s="101"/>
      <c r="B25" s="103" t="s">
        <v>139</v>
      </c>
      <c r="C25" s="101">
        <v>29117139</v>
      </c>
      <c r="D25" s="101">
        <v>18440439</v>
      </c>
    </row>
    <row r="26" spans="1:4">
      <c r="A26" s="100"/>
      <c r="B26" s="105" t="s">
        <v>140</v>
      </c>
      <c r="C26" s="100">
        <v>0</v>
      </c>
      <c r="D26" s="120">
        <v>0</v>
      </c>
    </row>
    <row r="27" spans="1:4">
      <c r="A27" s="100"/>
      <c r="B27" s="105" t="s">
        <v>141</v>
      </c>
      <c r="C27" s="100"/>
      <c r="D27" s="120"/>
    </row>
    <row r="28" spans="1:4">
      <c r="A28" s="100"/>
      <c r="B28" s="105" t="s">
        <v>73</v>
      </c>
      <c r="C28" s="100">
        <v>0</v>
      </c>
      <c r="D28" s="120">
        <v>0</v>
      </c>
    </row>
    <row r="29" spans="1:4">
      <c r="A29" s="171">
        <v>10</v>
      </c>
      <c r="B29" s="171"/>
      <c r="C29" s="114">
        <v>222395668</v>
      </c>
      <c r="D29" s="114">
        <f>D5+D21</f>
        <v>334333037</v>
      </c>
    </row>
    <row r="30" spans="1:4" ht="15.75" thickBot="1">
      <c r="A30" s="172"/>
      <c r="B30" s="172"/>
      <c r="C30" s="110"/>
      <c r="D30" s="110"/>
    </row>
    <row r="31" spans="1:4" ht="15.75" thickBot="1">
      <c r="A31" s="169" t="s">
        <v>142</v>
      </c>
      <c r="B31" s="173"/>
      <c r="C31" s="113">
        <v>171405606</v>
      </c>
      <c r="D31" s="113">
        <f>D32+D33</f>
        <v>177829331</v>
      </c>
    </row>
    <row r="32" spans="1:4">
      <c r="A32" s="108"/>
      <c r="B32" s="108" t="s">
        <v>80</v>
      </c>
      <c r="C32" s="108">
        <v>169522332</v>
      </c>
      <c r="D32" s="108">
        <v>176632886</v>
      </c>
    </row>
    <row r="33" spans="1:4">
      <c r="A33" s="108"/>
      <c r="B33" s="108" t="s">
        <v>94</v>
      </c>
      <c r="C33" s="108">
        <v>1883274</v>
      </c>
      <c r="D33" s="108">
        <v>1196445</v>
      </c>
    </row>
    <row r="34" spans="1:4">
      <c r="A34" s="171" t="s">
        <v>171</v>
      </c>
      <c r="B34" s="171"/>
      <c r="C34" s="102">
        <v>393801274</v>
      </c>
      <c r="D34" s="102">
        <f>D31+D21+D5</f>
        <v>512162368</v>
      </c>
    </row>
    <row r="35" spans="1:4" ht="15.75" thickBot="1">
      <c r="A35" s="166" t="s">
        <v>143</v>
      </c>
      <c r="B35" s="166"/>
      <c r="C35" s="107">
        <v>0</v>
      </c>
      <c r="D35" s="107">
        <v>0</v>
      </c>
    </row>
    <row r="36" spans="1:4" ht="15.75" thickBot="1">
      <c r="A36" s="167" t="s">
        <v>85</v>
      </c>
      <c r="B36" s="168"/>
      <c r="C36" s="115">
        <v>393801274</v>
      </c>
      <c r="D36" s="115">
        <v>512162368</v>
      </c>
    </row>
  </sheetData>
  <mergeCells count="14">
    <mergeCell ref="A1:E1"/>
    <mergeCell ref="A35:B35"/>
    <mergeCell ref="A36:B36"/>
    <mergeCell ref="A21:B21"/>
    <mergeCell ref="A29:B29"/>
    <mergeCell ref="A30:B30"/>
    <mergeCell ref="A31:B31"/>
    <mergeCell ref="A34:B34"/>
    <mergeCell ref="A2:C2"/>
    <mergeCell ref="A3:B3"/>
    <mergeCell ref="A5:B5"/>
    <mergeCell ref="A6:B6"/>
    <mergeCell ref="A16:B16"/>
    <mergeCell ref="C3:D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view="pageBreakPreview" zoomScale="60" workbookViewId="0">
      <selection activeCell="C42" sqref="C42"/>
    </sheetView>
  </sheetViews>
  <sheetFormatPr defaultRowHeight="15"/>
  <cols>
    <col min="2" max="2" width="56" customWidth="1"/>
    <col min="3" max="3" width="30" customWidth="1"/>
    <col min="4" max="4" width="24.85546875" style="124" customWidth="1"/>
  </cols>
  <sheetData>
    <row r="1" spans="1:6">
      <c r="A1" s="177" t="s">
        <v>161</v>
      </c>
      <c r="B1" s="177"/>
      <c r="C1" s="177"/>
      <c r="D1" s="177"/>
      <c r="E1" s="177"/>
      <c r="F1" s="177"/>
    </row>
    <row r="2" spans="1:6">
      <c r="A2" s="171" t="s">
        <v>109</v>
      </c>
      <c r="B2" s="171"/>
      <c r="C2" s="171"/>
      <c r="D2" s="126"/>
    </row>
    <row r="3" spans="1:6">
      <c r="A3" s="171" t="s">
        <v>1</v>
      </c>
      <c r="B3" s="171"/>
      <c r="C3" s="178" t="s">
        <v>110</v>
      </c>
      <c r="D3" s="182"/>
    </row>
    <row r="4" spans="1:6" ht="15.75" thickBot="1">
      <c r="A4" s="84" t="s">
        <v>48</v>
      </c>
      <c r="B4" s="85"/>
      <c r="C4" s="125" t="s">
        <v>166</v>
      </c>
      <c r="D4" s="125" t="s">
        <v>167</v>
      </c>
    </row>
    <row r="5" spans="1:6" ht="15.75" thickBot="1">
      <c r="A5" s="180" t="s">
        <v>111</v>
      </c>
      <c r="B5" s="181"/>
      <c r="C5" s="90"/>
      <c r="D5" s="90"/>
    </row>
    <row r="6" spans="1:6" ht="15.75">
      <c r="A6" s="175" t="s">
        <v>112</v>
      </c>
      <c r="B6" s="185"/>
      <c r="C6" s="91">
        <v>211699024.8574</v>
      </c>
      <c r="D6" s="91">
        <f>D7+D8+D9+D10+D11</f>
        <v>266533159</v>
      </c>
    </row>
    <row r="7" spans="1:6">
      <c r="A7" s="86"/>
      <c r="B7" s="86" t="s">
        <v>51</v>
      </c>
      <c r="C7" s="94">
        <v>82445639.552599996</v>
      </c>
      <c r="D7" s="94">
        <v>90732366</v>
      </c>
    </row>
    <row r="8" spans="1:6">
      <c r="A8" s="83"/>
      <c r="B8" s="83" t="s">
        <v>113</v>
      </c>
      <c r="C8" s="94">
        <v>11260266.3048</v>
      </c>
      <c r="D8" s="94">
        <v>28710569</v>
      </c>
    </row>
    <row r="9" spans="1:6">
      <c r="A9" s="83"/>
      <c r="B9" s="83" t="s">
        <v>55</v>
      </c>
      <c r="C9" s="98">
        <v>75340171</v>
      </c>
      <c r="D9" s="98">
        <v>104859320</v>
      </c>
    </row>
    <row r="10" spans="1:6">
      <c r="A10" s="83"/>
      <c r="B10" s="83" t="s">
        <v>57</v>
      </c>
      <c r="C10" s="94">
        <v>15321000</v>
      </c>
      <c r="D10" s="94">
        <v>12557240</v>
      </c>
    </row>
    <row r="11" spans="1:6">
      <c r="A11" s="83"/>
      <c r="B11" s="83" t="s">
        <v>58</v>
      </c>
      <c r="C11" s="94">
        <v>27331948</v>
      </c>
      <c r="D11" s="94">
        <v>29673664</v>
      </c>
    </row>
    <row r="12" spans="1:6" ht="15.75" thickBot="1">
      <c r="A12" s="85"/>
      <c r="B12" s="85"/>
      <c r="C12" s="94"/>
      <c r="D12" s="94"/>
    </row>
    <row r="13" spans="1:6" ht="16.5" thickBot="1">
      <c r="A13" s="180" t="s">
        <v>114</v>
      </c>
      <c r="B13" s="181"/>
      <c r="C13" s="97">
        <v>134699063</v>
      </c>
      <c r="D13" s="97">
        <f>D14+D16</f>
        <v>153799288</v>
      </c>
    </row>
    <row r="14" spans="1:6">
      <c r="A14" s="175" t="s">
        <v>115</v>
      </c>
      <c r="B14" s="185"/>
      <c r="C14" s="93">
        <v>132994063</v>
      </c>
      <c r="D14" s="93">
        <v>147433088</v>
      </c>
    </row>
    <row r="15" spans="1:6">
      <c r="A15" s="83"/>
      <c r="B15" s="83" t="s">
        <v>116</v>
      </c>
      <c r="C15" s="94">
        <v>132994063</v>
      </c>
      <c r="D15" s="94">
        <v>147433088</v>
      </c>
    </row>
    <row r="16" spans="1:6">
      <c r="A16" s="178" t="s">
        <v>117</v>
      </c>
      <c r="B16" s="179"/>
      <c r="C16" s="94">
        <v>1705000</v>
      </c>
      <c r="D16" s="94">
        <v>6366200</v>
      </c>
    </row>
    <row r="17" spans="1:4" ht="15.75" thickBot="1">
      <c r="A17" s="85"/>
      <c r="B17" s="85" t="s">
        <v>118</v>
      </c>
      <c r="C17" s="92">
        <v>1705000</v>
      </c>
      <c r="D17" s="92">
        <v>6366200</v>
      </c>
    </row>
    <row r="18" spans="1:4" ht="15.75" thickBot="1">
      <c r="A18" s="180" t="s">
        <v>106</v>
      </c>
      <c r="B18" s="181"/>
      <c r="C18" s="90">
        <v>45519912</v>
      </c>
      <c r="D18" s="90">
        <v>89946647</v>
      </c>
    </row>
    <row r="19" spans="1:4">
      <c r="A19" s="86"/>
      <c r="B19" s="86" t="s">
        <v>119</v>
      </c>
      <c r="C19" s="93">
        <v>45519912</v>
      </c>
      <c r="D19" s="93">
        <v>89946647</v>
      </c>
    </row>
    <row r="20" spans="1:4">
      <c r="A20" s="83"/>
      <c r="B20" s="83" t="s">
        <v>120</v>
      </c>
      <c r="C20" s="94"/>
      <c r="D20" s="94"/>
    </row>
    <row r="21" spans="1:4">
      <c r="A21" s="83"/>
      <c r="B21" s="87" t="s">
        <v>121</v>
      </c>
      <c r="C21" s="94"/>
      <c r="D21" s="94"/>
    </row>
    <row r="22" spans="1:4" ht="15.75" thickBot="1">
      <c r="A22" s="85"/>
      <c r="B22" s="88" t="s">
        <v>122</v>
      </c>
      <c r="C22" s="92"/>
      <c r="D22" s="92"/>
    </row>
    <row r="23" spans="1:4" ht="15.75" thickBot="1">
      <c r="A23" s="180" t="s">
        <v>123</v>
      </c>
      <c r="B23" s="181"/>
      <c r="C23" s="90">
        <v>391917999.8574</v>
      </c>
      <c r="D23" s="90">
        <f>D6+D13+D18</f>
        <v>510279094</v>
      </c>
    </row>
    <row r="24" spans="1:4" ht="15.75" thickBot="1">
      <c r="A24" s="180" t="s">
        <v>124</v>
      </c>
      <c r="B24" s="181"/>
      <c r="C24" s="90"/>
      <c r="D24" s="90"/>
    </row>
    <row r="25" spans="1:4" ht="15.75" thickBot="1">
      <c r="A25" s="89"/>
      <c r="B25" s="89" t="s">
        <v>125</v>
      </c>
      <c r="C25" s="95">
        <v>1883274</v>
      </c>
      <c r="D25" s="95">
        <v>1883274</v>
      </c>
    </row>
    <row r="26" spans="1:4" ht="15.75" thickBot="1">
      <c r="A26" s="183" t="s">
        <v>86</v>
      </c>
      <c r="B26" s="184"/>
      <c r="C26" s="96">
        <v>393801273.8574</v>
      </c>
      <c r="D26" s="96">
        <f>D23+D25</f>
        <v>512162368</v>
      </c>
    </row>
  </sheetData>
  <mergeCells count="13">
    <mergeCell ref="A26:B26"/>
    <mergeCell ref="A14:B14"/>
    <mergeCell ref="A2:C2"/>
    <mergeCell ref="A3:B3"/>
    <mergeCell ref="A6:B6"/>
    <mergeCell ref="A5:B5"/>
    <mergeCell ref="A13:B13"/>
    <mergeCell ref="A1:F1"/>
    <mergeCell ref="A16:B16"/>
    <mergeCell ref="A18:B18"/>
    <mergeCell ref="A23:B23"/>
    <mergeCell ref="A24:B24"/>
    <mergeCell ref="C3:D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H24" sqref="H24"/>
    </sheetView>
  </sheetViews>
  <sheetFormatPr defaultRowHeight="15"/>
  <cols>
    <col min="2" max="2" width="33" customWidth="1"/>
    <col min="3" max="3" width="56.140625" customWidth="1"/>
    <col min="4" max="4" width="0.28515625" customWidth="1"/>
    <col min="5" max="5" width="9.140625" hidden="1" customWidth="1"/>
    <col min="6" max="6" width="10" bestFit="1" customWidth="1"/>
  </cols>
  <sheetData>
    <row r="1" spans="1:6">
      <c r="A1" s="186" t="s">
        <v>162</v>
      </c>
      <c r="B1" s="187"/>
      <c r="C1" s="187"/>
      <c r="D1" s="187"/>
      <c r="E1" s="182"/>
    </row>
    <row r="2" spans="1:6" ht="36.75" customHeight="1">
      <c r="A2" s="190" t="s">
        <v>0</v>
      </c>
      <c r="B2" s="191"/>
      <c r="C2" s="192"/>
    </row>
    <row r="3" spans="1:6" ht="15.75" thickBot="1">
      <c r="A3" s="166" t="s">
        <v>1</v>
      </c>
      <c r="B3" s="166"/>
      <c r="C3" s="3" t="s">
        <v>2</v>
      </c>
    </row>
    <row r="4" spans="1:6" ht="15.75" thickBot="1">
      <c r="A4" s="169" t="s">
        <v>3</v>
      </c>
      <c r="B4" s="193"/>
      <c r="C4" s="119">
        <v>512162368</v>
      </c>
    </row>
    <row r="5" spans="1:6" ht="15.75" thickBot="1">
      <c r="A5" s="5"/>
      <c r="B5" s="120" t="s">
        <v>4</v>
      </c>
      <c r="C5" s="128">
        <f>'2. sz. melléklet'!D29</f>
        <v>334333037</v>
      </c>
    </row>
    <row r="6" spans="1:6" s="124" customFormat="1" ht="15.75" thickBot="1">
      <c r="A6" s="127"/>
      <c r="B6" s="120" t="s">
        <v>170</v>
      </c>
      <c r="C6" s="12">
        <f>'2. sz. melléklet'!D31</f>
        <v>177829331</v>
      </c>
    </row>
    <row r="7" spans="1:6" ht="15.75" thickBot="1">
      <c r="A7" s="169" t="s">
        <v>5</v>
      </c>
      <c r="B7" s="194"/>
      <c r="C7" s="6">
        <v>512162368</v>
      </c>
    </row>
    <row r="8" spans="1:6">
      <c r="A8" s="4"/>
      <c r="B8" s="4" t="s">
        <v>6</v>
      </c>
      <c r="C8" s="11">
        <v>510279094</v>
      </c>
    </row>
    <row r="9" spans="1:6" ht="15.75" thickBot="1">
      <c r="A9" s="3"/>
      <c r="B9" s="3" t="s">
        <v>7</v>
      </c>
      <c r="C9" s="3">
        <f>'3.sz. melléklet'!D25</f>
        <v>1883274</v>
      </c>
    </row>
    <row r="10" spans="1:6" ht="15.75" thickBot="1">
      <c r="A10" s="7" t="s">
        <v>8</v>
      </c>
      <c r="B10" s="8"/>
      <c r="C10" s="118">
        <f>C8-C5</f>
        <v>175946057</v>
      </c>
    </row>
    <row r="11" spans="1:6">
      <c r="A11" s="195" t="s">
        <v>9</v>
      </c>
      <c r="B11" s="195"/>
      <c r="C11" s="4"/>
    </row>
    <row r="12" spans="1:6">
      <c r="A12" s="171" t="s">
        <v>10</v>
      </c>
      <c r="B12" s="171"/>
      <c r="C12" s="2"/>
    </row>
    <row r="13" spans="1:6" ht="28.5" customHeight="1">
      <c r="A13" s="188" t="s">
        <v>11</v>
      </c>
      <c r="B13" s="189"/>
      <c r="C13" s="2">
        <v>176632886</v>
      </c>
      <c r="F13" s="163"/>
    </row>
    <row r="14" spans="1:6">
      <c r="A14" s="2"/>
      <c r="B14" s="2" t="s">
        <v>12</v>
      </c>
      <c r="C14" s="2">
        <f>C13-C15</f>
        <v>48138806</v>
      </c>
    </row>
    <row r="15" spans="1:6">
      <c r="A15" s="2"/>
      <c r="B15" s="2" t="s">
        <v>13</v>
      </c>
      <c r="C15" s="2">
        <v>128494080</v>
      </c>
    </row>
    <row r="16" spans="1:6">
      <c r="A16" s="171" t="s">
        <v>178</v>
      </c>
      <c r="B16" s="171"/>
      <c r="C16" s="2">
        <v>0</v>
      </c>
    </row>
    <row r="17" spans="1:3">
      <c r="A17" s="2"/>
      <c r="B17" s="2" t="s">
        <v>12</v>
      </c>
      <c r="C17" s="2"/>
    </row>
    <row r="18" spans="1:3">
      <c r="A18" s="2"/>
      <c r="B18" s="2" t="s">
        <v>14</v>
      </c>
      <c r="C18" s="2"/>
    </row>
    <row r="19" spans="1:3">
      <c r="A19" s="171" t="s">
        <v>15</v>
      </c>
      <c r="B19" s="171"/>
      <c r="C19" s="2">
        <v>0</v>
      </c>
    </row>
    <row r="20" spans="1:3" ht="15.75" thickBot="1">
      <c r="A20" s="3"/>
      <c r="B20" s="9" t="s">
        <v>16</v>
      </c>
      <c r="C20" s="3"/>
    </row>
    <row r="21" spans="1:3" ht="15.75" thickBot="1">
      <c r="A21" s="167" t="s">
        <v>17</v>
      </c>
      <c r="B21" s="168"/>
      <c r="C21" s="10">
        <v>176632886</v>
      </c>
    </row>
  </sheetData>
  <mergeCells count="11">
    <mergeCell ref="A1:E1"/>
    <mergeCell ref="A13:B13"/>
    <mergeCell ref="A16:B16"/>
    <mergeCell ref="A19:B19"/>
    <mergeCell ref="A21:B21"/>
    <mergeCell ref="A2:C2"/>
    <mergeCell ref="A3:B3"/>
    <mergeCell ref="A4:B4"/>
    <mergeCell ref="A7:B7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zoomScale="60" workbookViewId="0">
      <selection activeCell="G46" sqref="G46"/>
    </sheetView>
  </sheetViews>
  <sheetFormatPr defaultRowHeight="15"/>
  <cols>
    <col min="1" max="1" width="33.42578125" style="139" customWidth="1"/>
    <col min="2" max="2" width="19.7109375" style="139" customWidth="1"/>
    <col min="3" max="3" width="21.140625" style="139" customWidth="1"/>
    <col min="4" max="4" width="39" style="139" customWidth="1"/>
    <col min="5" max="5" width="21" style="139" customWidth="1"/>
    <col min="6" max="6" width="19.7109375" style="139" customWidth="1"/>
    <col min="7" max="16384" width="9.140625" style="139"/>
  </cols>
  <sheetData>
    <row r="1" spans="1:7">
      <c r="A1" s="196" t="s">
        <v>163</v>
      </c>
      <c r="B1" s="196"/>
      <c r="C1" s="196"/>
      <c r="D1" s="196"/>
      <c r="E1" s="196"/>
      <c r="F1" s="196"/>
      <c r="G1" s="196"/>
    </row>
    <row r="2" spans="1:7" ht="15.75" thickBot="1">
      <c r="A2" s="197" t="s">
        <v>47</v>
      </c>
      <c r="B2" s="198"/>
      <c r="C2" s="198"/>
      <c r="D2" s="198"/>
      <c r="E2" s="198"/>
      <c r="F2" s="199"/>
    </row>
    <row r="3" spans="1:7">
      <c r="A3" s="44" t="s">
        <v>48</v>
      </c>
      <c r="B3" s="133" t="s">
        <v>172</v>
      </c>
      <c r="C3" s="133" t="s">
        <v>173</v>
      </c>
      <c r="D3" s="45" t="s">
        <v>49</v>
      </c>
      <c r="E3" s="133" t="s">
        <v>172</v>
      </c>
      <c r="F3" s="133" t="s">
        <v>173</v>
      </c>
    </row>
    <row r="4" spans="1:7">
      <c r="A4" s="46" t="s">
        <v>50</v>
      </c>
      <c r="B4" s="55">
        <v>62081832</v>
      </c>
      <c r="C4" s="55">
        <f>C5+C6+C7+C8+C9</f>
        <v>41954970</v>
      </c>
      <c r="D4" s="46" t="s">
        <v>51</v>
      </c>
      <c r="E4" s="147">
        <v>82445639.552599996</v>
      </c>
      <c r="F4" s="140">
        <v>90732366</v>
      </c>
    </row>
    <row r="5" spans="1:7" ht="26.25">
      <c r="A5" s="134" t="s">
        <v>52</v>
      </c>
      <c r="B5" s="140">
        <v>20818742</v>
      </c>
      <c r="C5" s="140">
        <v>22021960</v>
      </c>
      <c r="D5" s="135" t="s">
        <v>53</v>
      </c>
      <c r="E5" s="147">
        <v>11260266.3048</v>
      </c>
      <c r="F5" s="140">
        <v>28710569</v>
      </c>
    </row>
    <row r="6" spans="1:7" ht="39">
      <c r="A6" s="134" t="s">
        <v>54</v>
      </c>
      <c r="B6" s="140">
        <v>23277440</v>
      </c>
      <c r="C6" s="140">
        <v>15321000</v>
      </c>
      <c r="D6" s="46" t="s">
        <v>55</v>
      </c>
      <c r="E6" s="147">
        <v>75340171</v>
      </c>
      <c r="F6" s="140">
        <v>104859320</v>
      </c>
    </row>
    <row r="7" spans="1:7" ht="39">
      <c r="A7" s="134" t="s">
        <v>56</v>
      </c>
      <c r="B7" s="140">
        <v>1800000</v>
      </c>
      <c r="C7" s="140">
        <v>1800000</v>
      </c>
      <c r="D7" s="46" t="s">
        <v>57</v>
      </c>
      <c r="E7" s="147">
        <v>15321000</v>
      </c>
      <c r="F7" s="140">
        <v>12557240</v>
      </c>
    </row>
    <row r="8" spans="1:7">
      <c r="A8" s="47"/>
      <c r="B8" s="138"/>
      <c r="C8" s="138"/>
      <c r="D8" s="46" t="s">
        <v>58</v>
      </c>
      <c r="E8" s="147">
        <v>27331948</v>
      </c>
      <c r="F8" s="140">
        <v>29673664</v>
      </c>
    </row>
    <row r="9" spans="1:7">
      <c r="A9" s="63" t="s">
        <v>59</v>
      </c>
      <c r="B9" s="141">
        <v>16185650</v>
      </c>
      <c r="C9" s="141">
        <v>2812010</v>
      </c>
      <c r="D9" s="46"/>
      <c r="E9" s="58"/>
      <c r="F9" s="141"/>
    </row>
    <row r="10" spans="1:7">
      <c r="A10" s="46" t="s">
        <v>60</v>
      </c>
      <c r="B10" s="54">
        <v>43804000</v>
      </c>
      <c r="C10" s="54">
        <f>C11+C12+C13+C14</f>
        <v>46021853</v>
      </c>
      <c r="D10" s="42"/>
      <c r="E10" s="59"/>
      <c r="F10" s="54"/>
    </row>
    <row r="11" spans="1:7">
      <c r="A11" s="134" t="s">
        <v>61</v>
      </c>
      <c r="B11" s="138">
        <v>39644000</v>
      </c>
      <c r="C11" s="138">
        <f>35885431+5938000</f>
        <v>41823431</v>
      </c>
      <c r="D11" s="42"/>
      <c r="E11" s="59"/>
      <c r="F11" s="138"/>
    </row>
    <row r="12" spans="1:7">
      <c r="A12" s="134" t="s">
        <v>62</v>
      </c>
      <c r="B12" s="138">
        <v>235000</v>
      </c>
      <c r="C12" s="138">
        <v>632910</v>
      </c>
      <c r="D12" s="42"/>
      <c r="E12" s="59"/>
      <c r="F12" s="42"/>
    </row>
    <row r="13" spans="1:7">
      <c r="A13" s="134" t="s">
        <v>63</v>
      </c>
      <c r="B13" s="138">
        <v>3890000</v>
      </c>
      <c r="C13" s="138">
        <v>3388345</v>
      </c>
      <c r="D13" s="42"/>
      <c r="E13" s="59"/>
      <c r="F13" s="42"/>
    </row>
    <row r="14" spans="1:7" ht="26.25">
      <c r="A14" s="134" t="s">
        <v>64</v>
      </c>
      <c r="B14" s="138">
        <v>35000</v>
      </c>
      <c r="C14" s="138">
        <v>177167</v>
      </c>
      <c r="D14" s="42"/>
      <c r="E14" s="59"/>
      <c r="F14" s="42"/>
    </row>
    <row r="15" spans="1:7">
      <c r="A15" s="134" t="s">
        <v>65</v>
      </c>
      <c r="B15" s="138">
        <v>0</v>
      </c>
      <c r="C15" s="138">
        <v>0</v>
      </c>
      <c r="D15" s="42"/>
      <c r="E15" s="59"/>
      <c r="F15" s="42"/>
    </row>
    <row r="16" spans="1:7">
      <c r="A16" s="46" t="s">
        <v>66</v>
      </c>
      <c r="B16" s="54">
        <v>29117139</v>
      </c>
      <c r="C16" s="54">
        <v>18440439</v>
      </c>
      <c r="D16" s="42"/>
      <c r="E16" s="59"/>
      <c r="F16" s="54"/>
    </row>
    <row r="17" spans="1:6" ht="26.25">
      <c r="A17" s="135" t="s">
        <v>50</v>
      </c>
      <c r="B17" s="55">
        <v>84894627</v>
      </c>
      <c r="C17" s="55">
        <v>218210996</v>
      </c>
      <c r="D17" s="42"/>
      <c r="E17" s="59"/>
      <c r="F17" s="55"/>
    </row>
    <row r="18" spans="1:6" ht="15.75" thickBot="1">
      <c r="A18" s="48" t="s">
        <v>67</v>
      </c>
      <c r="B18" s="56">
        <v>0</v>
      </c>
      <c r="C18" s="56">
        <v>0</v>
      </c>
      <c r="D18" s="49"/>
      <c r="E18" s="60"/>
      <c r="F18" s="56"/>
    </row>
    <row r="19" spans="1:6" ht="15.75" thickBot="1">
      <c r="A19" s="43" t="s">
        <v>68</v>
      </c>
      <c r="B19" s="57">
        <v>219897598</v>
      </c>
      <c r="C19" s="132">
        <f>C4+C10+C16+C17</f>
        <v>324628258</v>
      </c>
      <c r="D19" s="43" t="s">
        <v>68</v>
      </c>
      <c r="E19" s="148">
        <v>211699024.8574</v>
      </c>
      <c r="F19" s="137">
        <f>F4+F5+F6+F7+F8</f>
        <v>266533159</v>
      </c>
    </row>
    <row r="20" spans="1:6" ht="26.25">
      <c r="A20" s="136" t="s">
        <v>69</v>
      </c>
      <c r="B20" s="154">
        <v>2498070</v>
      </c>
      <c r="C20" s="154">
        <v>9624779</v>
      </c>
      <c r="D20" s="50" t="s">
        <v>70</v>
      </c>
      <c r="E20" s="146">
        <v>132994063</v>
      </c>
      <c r="F20" s="145">
        <v>147433088</v>
      </c>
    </row>
    <row r="21" spans="1:6">
      <c r="A21" s="46" t="s">
        <v>71</v>
      </c>
      <c r="B21" s="138">
        <v>0</v>
      </c>
      <c r="C21" s="138">
        <v>0</v>
      </c>
      <c r="D21" s="46" t="s">
        <v>72</v>
      </c>
      <c r="E21" s="147">
        <v>1705000</v>
      </c>
      <c r="F21" s="138">
        <v>6366200</v>
      </c>
    </row>
    <row r="22" spans="1:6">
      <c r="A22" s="46" t="s">
        <v>73</v>
      </c>
      <c r="B22" s="138">
        <v>0</v>
      </c>
      <c r="C22" s="138">
        <v>80000</v>
      </c>
      <c r="D22" s="46" t="s">
        <v>74</v>
      </c>
      <c r="E22" s="59">
        <v>0</v>
      </c>
      <c r="F22" s="42"/>
    </row>
    <row r="23" spans="1:6" ht="15.75" thickBot="1">
      <c r="A23" s="51" t="s">
        <v>75</v>
      </c>
      <c r="B23" s="155"/>
      <c r="C23" s="155">
        <v>0</v>
      </c>
      <c r="D23" s="49"/>
      <c r="E23" s="60"/>
      <c r="F23" s="49"/>
    </row>
    <row r="24" spans="1:6" ht="15.75" thickBot="1">
      <c r="A24" s="43" t="s">
        <v>76</v>
      </c>
      <c r="B24" s="156">
        <v>2498070</v>
      </c>
      <c r="C24" s="157">
        <f>C20+C21+C22+C23</f>
        <v>9704779</v>
      </c>
      <c r="D24" s="43" t="s">
        <v>76</v>
      </c>
      <c r="E24" s="148">
        <v>134699063</v>
      </c>
      <c r="F24" s="149">
        <f>SUM(F20:F23)</f>
        <v>153799288</v>
      </c>
    </row>
    <row r="25" spans="1:6">
      <c r="A25" s="50" t="s">
        <v>77</v>
      </c>
      <c r="B25" s="145">
        <v>1883274</v>
      </c>
      <c r="C25" s="145">
        <v>1196445</v>
      </c>
      <c r="D25" s="50" t="s">
        <v>7</v>
      </c>
      <c r="E25" s="146">
        <v>1883274</v>
      </c>
      <c r="F25" s="145">
        <v>1883274</v>
      </c>
    </row>
    <row r="26" spans="1:6">
      <c r="A26" s="46" t="s">
        <v>78</v>
      </c>
      <c r="B26" s="138">
        <v>0</v>
      </c>
      <c r="C26" s="138">
        <v>0</v>
      </c>
      <c r="D26" s="46" t="s">
        <v>79</v>
      </c>
      <c r="E26" s="59">
        <v>0</v>
      </c>
      <c r="F26" s="42"/>
    </row>
    <row r="27" spans="1:6">
      <c r="A27" s="46" t="s">
        <v>80</v>
      </c>
      <c r="B27" s="54">
        <v>169522332</v>
      </c>
      <c r="C27" s="54">
        <v>176632886</v>
      </c>
      <c r="D27" s="42"/>
      <c r="E27" s="59"/>
      <c r="F27" s="42"/>
    </row>
    <row r="28" spans="1:6">
      <c r="A28" s="52" t="s">
        <v>81</v>
      </c>
      <c r="B28" s="138">
        <v>38026339</v>
      </c>
      <c r="C28" s="138">
        <v>48138806</v>
      </c>
      <c r="D28" s="42"/>
      <c r="E28" s="59"/>
      <c r="F28" s="42"/>
    </row>
    <row r="29" spans="1:6" ht="15.75" thickBot="1">
      <c r="A29" s="51" t="s">
        <v>82</v>
      </c>
      <c r="B29" s="155">
        <v>131495993</v>
      </c>
      <c r="C29" s="155">
        <v>128494080</v>
      </c>
      <c r="D29" s="49"/>
      <c r="E29" s="60"/>
      <c r="F29" s="49"/>
    </row>
    <row r="30" spans="1:6" s="142" customFormat="1" thickBot="1">
      <c r="A30" s="43" t="s">
        <v>83</v>
      </c>
      <c r="B30" s="150">
        <v>171405606</v>
      </c>
      <c r="C30" s="150">
        <f>C25+C27</f>
        <v>177829331</v>
      </c>
      <c r="D30" s="62" t="s">
        <v>83</v>
      </c>
      <c r="E30" s="148">
        <v>1883274</v>
      </c>
      <c r="F30" s="150">
        <f>SUM(F25:F29)</f>
        <v>1883274</v>
      </c>
    </row>
    <row r="31" spans="1:6" ht="15.75" thickBot="1">
      <c r="A31" s="61" t="s">
        <v>84</v>
      </c>
      <c r="B31" s="143">
        <v>0</v>
      </c>
      <c r="C31" s="143">
        <v>0</v>
      </c>
      <c r="D31" s="61" t="s">
        <v>84</v>
      </c>
      <c r="E31" s="153">
        <v>45519912</v>
      </c>
      <c r="F31" s="144">
        <v>89946647</v>
      </c>
    </row>
    <row r="32" spans="1:6" ht="15.75" thickBot="1">
      <c r="A32" s="53" t="s">
        <v>85</v>
      </c>
      <c r="B32" s="158">
        <v>393801274</v>
      </c>
      <c r="C32" s="159">
        <f>C19+C24+C30</f>
        <v>512162368</v>
      </c>
      <c r="D32" s="53" t="s">
        <v>86</v>
      </c>
      <c r="E32" s="151">
        <v>393801273.8574</v>
      </c>
      <c r="F32" s="152">
        <f>F19+F24+F30+F31</f>
        <v>512162368</v>
      </c>
    </row>
  </sheetData>
  <mergeCells count="2">
    <mergeCell ref="A1:G1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37"/>
  <sheetViews>
    <sheetView view="pageBreakPreview" topLeftCell="A22" zoomScaleSheetLayoutView="100" workbookViewId="0">
      <selection activeCell="D16" sqref="D16"/>
    </sheetView>
  </sheetViews>
  <sheetFormatPr defaultRowHeight="15"/>
  <cols>
    <col min="1" max="1" width="41.140625" customWidth="1"/>
    <col min="2" max="2" width="12" customWidth="1"/>
    <col min="3" max="3" width="11" customWidth="1"/>
    <col min="4" max="5" width="9.7109375" bestFit="1" customWidth="1"/>
  </cols>
  <sheetData>
    <row r="1" spans="1:5">
      <c r="A1" s="165" t="s">
        <v>164</v>
      </c>
      <c r="B1" s="165"/>
      <c r="C1" s="165"/>
      <c r="D1" s="165"/>
      <c r="E1" s="165"/>
    </row>
    <row r="2" spans="1:5">
      <c r="A2" s="200" t="s">
        <v>87</v>
      </c>
      <c r="B2" s="200"/>
      <c r="C2" s="200"/>
      <c r="D2" s="200"/>
      <c r="E2" s="200"/>
    </row>
    <row r="3" spans="1:5" ht="15.75" thickBot="1">
      <c r="A3" s="65" t="s">
        <v>1</v>
      </c>
      <c r="B3" s="65" t="s">
        <v>88</v>
      </c>
      <c r="C3" s="65" t="s">
        <v>89</v>
      </c>
      <c r="D3" s="65" t="s">
        <v>90</v>
      </c>
      <c r="E3" s="65" t="s">
        <v>91</v>
      </c>
    </row>
    <row r="4" spans="1:5" ht="15.75" thickBot="1">
      <c r="A4" s="67" t="s">
        <v>92</v>
      </c>
      <c r="B4" s="68"/>
      <c r="C4" s="68"/>
      <c r="D4" s="68"/>
      <c r="E4" s="68"/>
    </row>
    <row r="5" spans="1:5">
      <c r="A5" s="66" t="s">
        <v>50</v>
      </c>
      <c r="B5" s="74">
        <v>41954970</v>
      </c>
      <c r="C5" s="77">
        <v>62206000</v>
      </c>
      <c r="D5" s="66">
        <v>68426600</v>
      </c>
      <c r="E5" s="66">
        <v>71847930</v>
      </c>
    </row>
    <row r="6" spans="1:5">
      <c r="A6" s="64" t="s">
        <v>60</v>
      </c>
      <c r="B6" s="64">
        <v>46021853</v>
      </c>
      <c r="C6" s="77">
        <v>33000000</v>
      </c>
      <c r="D6" s="66">
        <v>36300000</v>
      </c>
      <c r="E6" s="66">
        <v>38115000</v>
      </c>
    </row>
    <row r="7" spans="1:5">
      <c r="A7" s="64" t="s">
        <v>66</v>
      </c>
      <c r="B7" s="64">
        <v>18440439</v>
      </c>
      <c r="C7" s="77">
        <v>29000000</v>
      </c>
      <c r="D7" s="66">
        <v>31900000.000000004</v>
      </c>
      <c r="E7" s="66">
        <v>33495000.000000004</v>
      </c>
    </row>
    <row r="8" spans="1:5">
      <c r="A8" s="64" t="s">
        <v>67</v>
      </c>
      <c r="B8" s="75">
        <v>218210996</v>
      </c>
      <c r="C8" s="77">
        <v>81000000</v>
      </c>
      <c r="D8" s="66">
        <v>89100000</v>
      </c>
      <c r="E8" s="66">
        <v>93555000</v>
      </c>
    </row>
    <row r="9" spans="1:5">
      <c r="A9" s="64" t="s">
        <v>93</v>
      </c>
      <c r="B9" s="64">
        <v>48138806</v>
      </c>
      <c r="C9" s="77">
        <v>1869000</v>
      </c>
      <c r="D9" s="66">
        <v>2055900.0000000002</v>
      </c>
      <c r="E9" s="66">
        <v>2158695.0000000005</v>
      </c>
    </row>
    <row r="10" spans="1:5">
      <c r="A10" s="66" t="s">
        <v>94</v>
      </c>
      <c r="B10" s="66">
        <v>1196445</v>
      </c>
      <c r="C10" s="77">
        <v>1887000</v>
      </c>
      <c r="D10" s="66">
        <v>2075700.0000000002</v>
      </c>
      <c r="E10" s="66">
        <v>2179485.0000000005</v>
      </c>
    </row>
    <row r="11" spans="1:5">
      <c r="A11" s="72" t="s">
        <v>95</v>
      </c>
      <c r="B11" s="76">
        <f>SUM(B5:B10)</f>
        <v>373963509</v>
      </c>
      <c r="C11" s="76">
        <v>208962000</v>
      </c>
      <c r="D11" s="78">
        <v>229858200.00000003</v>
      </c>
      <c r="E11" s="78">
        <v>241351110.00000003</v>
      </c>
    </row>
    <row r="12" spans="1:5">
      <c r="A12" s="66" t="s">
        <v>96</v>
      </c>
      <c r="B12" s="66"/>
      <c r="C12" s="66"/>
      <c r="D12" s="66"/>
      <c r="E12" s="66"/>
    </row>
    <row r="13" spans="1:5">
      <c r="A13" s="64" t="s">
        <v>51</v>
      </c>
      <c r="B13" s="64">
        <v>90732366</v>
      </c>
      <c r="C13" s="77">
        <v>85000000</v>
      </c>
      <c r="D13" s="66">
        <v>93500000.000000015</v>
      </c>
      <c r="E13" s="66">
        <v>98175000.000000015</v>
      </c>
    </row>
    <row r="14" spans="1:5">
      <c r="A14" s="64" t="s">
        <v>53</v>
      </c>
      <c r="B14" s="64">
        <v>28710569</v>
      </c>
      <c r="C14" s="77">
        <v>16575000</v>
      </c>
      <c r="D14" s="66">
        <v>18232500</v>
      </c>
      <c r="E14" s="66">
        <v>19144125</v>
      </c>
    </row>
    <row r="15" spans="1:5">
      <c r="A15" s="64" t="s">
        <v>55</v>
      </c>
      <c r="B15" s="64">
        <v>104859320</v>
      </c>
      <c r="C15" s="77">
        <v>80000000</v>
      </c>
      <c r="D15" s="66">
        <v>88000000</v>
      </c>
      <c r="E15" s="66">
        <v>92400000</v>
      </c>
    </row>
    <row r="16" spans="1:5">
      <c r="A16" s="64" t="s">
        <v>57</v>
      </c>
      <c r="B16" s="64">
        <v>12557240</v>
      </c>
      <c r="C16" s="77">
        <v>15500000</v>
      </c>
      <c r="D16" s="66">
        <v>17050000</v>
      </c>
      <c r="E16" s="66">
        <v>17902500</v>
      </c>
    </row>
    <row r="17" spans="1:5">
      <c r="A17" s="64" t="s">
        <v>58</v>
      </c>
      <c r="B17" s="64">
        <v>29673664</v>
      </c>
      <c r="C17" s="77">
        <v>10000000</v>
      </c>
      <c r="D17" s="66">
        <v>11000000</v>
      </c>
      <c r="E17" s="66">
        <v>11550000</v>
      </c>
    </row>
    <row r="18" spans="1:5">
      <c r="A18" s="66" t="s">
        <v>94</v>
      </c>
      <c r="B18" s="66">
        <v>1883274</v>
      </c>
      <c r="C18" s="77">
        <v>1887000</v>
      </c>
      <c r="D18" s="66">
        <v>2075700.0000000002</v>
      </c>
      <c r="E18" s="66">
        <v>2179485.0000000005</v>
      </c>
    </row>
    <row r="19" spans="1:5" ht="15.75" thickBot="1">
      <c r="A19" s="73" t="s">
        <v>97</v>
      </c>
      <c r="B19" s="73">
        <f>SUM(B13:B18)</f>
        <v>268416433</v>
      </c>
      <c r="C19" s="73">
        <v>208962000</v>
      </c>
      <c r="D19" s="78">
        <v>229858200.00000003</v>
      </c>
      <c r="E19" s="78">
        <v>241351110.00000003</v>
      </c>
    </row>
    <row r="20" spans="1:5" ht="15.75" thickBot="1">
      <c r="A20" s="67" t="s">
        <v>98</v>
      </c>
      <c r="B20" s="68"/>
      <c r="C20" s="68"/>
      <c r="D20" s="68"/>
      <c r="E20" s="68"/>
    </row>
    <row r="21" spans="1:5">
      <c r="A21" s="66" t="s">
        <v>99</v>
      </c>
      <c r="B21" s="66">
        <v>9624779</v>
      </c>
      <c r="C21" s="66">
        <v>0</v>
      </c>
      <c r="D21" s="66"/>
      <c r="E21" s="66"/>
    </row>
    <row r="22" spans="1:5">
      <c r="A22" s="64" t="s">
        <v>71</v>
      </c>
      <c r="B22" s="64">
        <v>0</v>
      </c>
      <c r="C22" s="66">
        <v>0</v>
      </c>
      <c r="D22" s="64"/>
      <c r="E22" s="64"/>
    </row>
    <row r="23" spans="1:5">
      <c r="A23" s="64" t="s">
        <v>100</v>
      </c>
      <c r="B23" s="64">
        <v>80000</v>
      </c>
      <c r="C23" s="66">
        <v>0</v>
      </c>
      <c r="D23" s="64"/>
      <c r="E23" s="64"/>
    </row>
    <row r="24" spans="1:5">
      <c r="A24" s="64" t="s">
        <v>101</v>
      </c>
      <c r="B24" s="64">
        <v>128494080</v>
      </c>
      <c r="C24" s="66">
        <v>0</v>
      </c>
      <c r="D24" s="64"/>
      <c r="E24" s="64"/>
    </row>
    <row r="25" spans="1:5">
      <c r="A25" s="64" t="s">
        <v>102</v>
      </c>
      <c r="B25" s="64">
        <v>0</v>
      </c>
      <c r="C25" s="66">
        <v>0</v>
      </c>
      <c r="D25" s="64"/>
      <c r="E25" s="64"/>
    </row>
    <row r="26" spans="1:5">
      <c r="A26" s="72" t="s">
        <v>103</v>
      </c>
      <c r="B26" s="72">
        <f>SUM(B21:B25)</f>
        <v>138198859</v>
      </c>
      <c r="C26" s="66">
        <v>0</v>
      </c>
      <c r="D26" s="72">
        <v>0</v>
      </c>
      <c r="E26" s="72">
        <v>0</v>
      </c>
    </row>
    <row r="27" spans="1:5">
      <c r="A27" s="64"/>
      <c r="B27" s="64"/>
      <c r="C27" s="66">
        <v>0</v>
      </c>
      <c r="D27" s="64"/>
      <c r="E27" s="64"/>
    </row>
    <row r="28" spans="1:5">
      <c r="A28" s="64" t="s">
        <v>70</v>
      </c>
      <c r="B28" s="64">
        <v>147433088</v>
      </c>
      <c r="C28" s="66">
        <v>0</v>
      </c>
      <c r="D28" s="64"/>
      <c r="E28" s="64"/>
    </row>
    <row r="29" spans="1:5">
      <c r="A29" s="64" t="s">
        <v>72</v>
      </c>
      <c r="B29" s="64">
        <v>6366200</v>
      </c>
      <c r="C29" s="66">
        <v>0</v>
      </c>
      <c r="D29" s="64"/>
      <c r="E29" s="64"/>
    </row>
    <row r="30" spans="1:5">
      <c r="A30" s="64" t="s">
        <v>74</v>
      </c>
      <c r="B30" s="64">
        <v>0</v>
      </c>
      <c r="C30" s="66">
        <v>0</v>
      </c>
      <c r="D30" s="64"/>
      <c r="E30" s="64"/>
    </row>
    <row r="31" spans="1:5">
      <c r="A31" s="64" t="s">
        <v>104</v>
      </c>
      <c r="B31" s="64">
        <v>0</v>
      </c>
      <c r="C31" s="66">
        <v>0</v>
      </c>
      <c r="D31" s="64"/>
      <c r="E31" s="64"/>
    </row>
    <row r="32" spans="1:5">
      <c r="A32" s="64"/>
      <c r="B32" s="64"/>
      <c r="C32" s="66">
        <v>0</v>
      </c>
      <c r="D32" s="64"/>
      <c r="E32" s="64"/>
    </row>
    <row r="33" spans="1:5">
      <c r="A33" s="72" t="s">
        <v>105</v>
      </c>
      <c r="B33" s="72">
        <f>SUM(B28:B32)</f>
        <v>153799288</v>
      </c>
      <c r="C33" s="66">
        <v>0</v>
      </c>
      <c r="D33" s="72">
        <v>0</v>
      </c>
      <c r="E33" s="72">
        <v>0</v>
      </c>
    </row>
    <row r="34" spans="1:5" ht="15.75" thickBot="1">
      <c r="A34" s="65"/>
      <c r="B34" s="65"/>
      <c r="C34" s="80">
        <v>0</v>
      </c>
      <c r="D34" s="65"/>
      <c r="E34" s="65"/>
    </row>
    <row r="35" spans="1:5" ht="15.75" thickBot="1">
      <c r="A35" s="67" t="s">
        <v>106</v>
      </c>
      <c r="B35" s="160">
        <v>89946647</v>
      </c>
      <c r="C35" s="81">
        <v>0</v>
      </c>
      <c r="D35" s="79"/>
      <c r="E35" s="68"/>
    </row>
    <row r="36" spans="1:5">
      <c r="A36" s="69" t="s">
        <v>107</v>
      </c>
      <c r="B36" s="69">
        <v>512162368</v>
      </c>
      <c r="C36" s="82">
        <v>208962000</v>
      </c>
      <c r="D36" s="69">
        <v>229858200.00000003</v>
      </c>
      <c r="E36" s="69">
        <v>241351110.00000003</v>
      </c>
    </row>
    <row r="37" spans="1:5">
      <c r="A37" s="70" t="s">
        <v>108</v>
      </c>
      <c r="B37" s="71">
        <v>512162368</v>
      </c>
      <c r="C37" s="71">
        <v>208962000</v>
      </c>
      <c r="D37" s="71">
        <v>229858200.00000003</v>
      </c>
      <c r="E37" s="71">
        <v>241351110.00000003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5"/>
  <sheetViews>
    <sheetView view="pageBreakPreview" zoomScale="60" workbookViewId="0">
      <selection activeCell="G24" sqref="G24:H24"/>
    </sheetView>
  </sheetViews>
  <sheetFormatPr defaultRowHeight="15"/>
  <cols>
    <col min="2" max="2" width="23.5703125" customWidth="1"/>
    <col min="3" max="3" width="18.28515625" customWidth="1"/>
    <col min="4" max="4" width="15.140625" customWidth="1"/>
    <col min="5" max="5" width="22.5703125" customWidth="1"/>
    <col min="6" max="6" width="17.140625" customWidth="1"/>
    <col min="7" max="7" width="17" style="124" customWidth="1"/>
    <col min="8" max="8" width="18.28515625" customWidth="1"/>
  </cols>
  <sheetData>
    <row r="1" spans="1:8">
      <c r="A1" s="165" t="s">
        <v>165</v>
      </c>
      <c r="B1" s="165"/>
      <c r="C1" s="165"/>
      <c r="D1" s="165"/>
      <c r="E1" s="165"/>
    </row>
    <row r="2" spans="1:8">
      <c r="A2" s="171" t="s">
        <v>144</v>
      </c>
      <c r="B2" s="171"/>
      <c r="C2" s="171"/>
      <c r="D2" s="171"/>
      <c r="E2" s="171"/>
      <c r="F2" s="171"/>
      <c r="G2" s="171"/>
      <c r="H2" s="171"/>
    </row>
    <row r="3" spans="1:8">
      <c r="A3" s="171" t="s">
        <v>145</v>
      </c>
      <c r="B3" s="171"/>
      <c r="C3" s="171" t="s">
        <v>146</v>
      </c>
      <c r="D3" s="171"/>
      <c r="E3" s="119" t="s">
        <v>147</v>
      </c>
      <c r="F3" s="119" t="s">
        <v>180</v>
      </c>
      <c r="G3" s="119" t="s">
        <v>179</v>
      </c>
      <c r="H3" s="119" t="s">
        <v>148</v>
      </c>
    </row>
    <row r="4" spans="1:8">
      <c r="A4" s="121"/>
      <c r="B4" s="121"/>
      <c r="C4" s="121" t="s">
        <v>149</v>
      </c>
      <c r="D4" s="161" t="s">
        <v>150</v>
      </c>
      <c r="E4" s="119"/>
      <c r="F4" s="119"/>
      <c r="G4" s="119"/>
      <c r="H4" s="119"/>
    </row>
    <row r="5" spans="1:8">
      <c r="A5" s="119" t="s">
        <v>151</v>
      </c>
      <c r="B5" s="119"/>
      <c r="C5" s="119">
        <v>7</v>
      </c>
      <c r="D5" s="119">
        <v>1</v>
      </c>
      <c r="E5" s="119">
        <v>5</v>
      </c>
      <c r="F5" s="120">
        <v>45</v>
      </c>
      <c r="G5" s="120">
        <v>7</v>
      </c>
      <c r="H5" s="120">
        <f>SUM(C5:G5)</f>
        <v>65</v>
      </c>
    </row>
    <row r="6" spans="1:8">
      <c r="A6" s="123" t="s">
        <v>152</v>
      </c>
      <c r="B6" s="122" t="s">
        <v>153</v>
      </c>
      <c r="C6" s="122">
        <v>1</v>
      </c>
      <c r="D6" s="122"/>
      <c r="E6" s="122"/>
      <c r="F6" s="122"/>
      <c r="G6" s="122"/>
      <c r="H6" s="122"/>
    </row>
    <row r="7" spans="1:8">
      <c r="A7" s="122"/>
      <c r="B7" s="122" t="s">
        <v>174</v>
      </c>
      <c r="C7" s="122"/>
      <c r="D7" s="122"/>
      <c r="E7" s="122">
        <v>3</v>
      </c>
      <c r="F7" s="122"/>
      <c r="G7" s="122"/>
      <c r="H7" s="122"/>
    </row>
    <row r="8" spans="1:8">
      <c r="A8" s="122"/>
      <c r="B8" s="122" t="s">
        <v>154</v>
      </c>
      <c r="C8" s="122">
        <v>2</v>
      </c>
      <c r="D8" s="122"/>
      <c r="E8" s="122">
        <v>2</v>
      </c>
      <c r="F8" s="122"/>
      <c r="G8" s="122"/>
      <c r="H8" s="122"/>
    </row>
    <row r="9" spans="1:8">
      <c r="A9" s="122"/>
      <c r="B9" s="122" t="s">
        <v>155</v>
      </c>
      <c r="C9" s="122">
        <v>1</v>
      </c>
      <c r="D9" s="122"/>
      <c r="E9" s="122"/>
      <c r="F9" s="122"/>
      <c r="G9" s="122"/>
      <c r="H9" s="122"/>
    </row>
    <row r="10" spans="1:8">
      <c r="A10" s="122"/>
      <c r="B10" s="122" t="s">
        <v>156</v>
      </c>
      <c r="C10" s="122">
        <v>1</v>
      </c>
      <c r="D10" s="122">
        <v>1</v>
      </c>
      <c r="E10" s="122"/>
      <c r="F10" s="122"/>
      <c r="G10" s="122"/>
      <c r="H10" s="122"/>
    </row>
    <row r="11" spans="1:8">
      <c r="A11" s="122"/>
      <c r="B11" s="122" t="s">
        <v>157</v>
      </c>
      <c r="C11" s="122">
        <v>1</v>
      </c>
      <c r="D11" s="122"/>
      <c r="E11" s="122"/>
      <c r="F11" s="122"/>
      <c r="G11" s="122"/>
      <c r="H11" s="122"/>
    </row>
    <row r="12" spans="1:8">
      <c r="A12" s="122"/>
      <c r="B12" s="122" t="s">
        <v>158</v>
      </c>
      <c r="C12" s="122">
        <v>1</v>
      </c>
      <c r="D12" s="122"/>
      <c r="E12" s="122"/>
      <c r="F12" s="122"/>
      <c r="G12" s="122"/>
      <c r="H12" s="122"/>
    </row>
    <row r="13" spans="1:8">
      <c r="A13" s="122"/>
      <c r="B13" s="122" t="s">
        <v>175</v>
      </c>
      <c r="C13" s="122"/>
      <c r="D13" s="122"/>
      <c r="E13" s="122"/>
      <c r="F13" s="122"/>
      <c r="G13" s="122">
        <v>1</v>
      </c>
      <c r="H13" s="122"/>
    </row>
    <row r="14" spans="1:8">
      <c r="A14" s="122"/>
      <c r="B14" s="122" t="s">
        <v>176</v>
      </c>
      <c r="C14" s="122"/>
      <c r="D14" s="122"/>
      <c r="E14" s="122"/>
      <c r="F14" s="122"/>
      <c r="G14" s="122">
        <v>1</v>
      </c>
      <c r="H14" s="122"/>
    </row>
    <row r="15" spans="1:8" ht="30">
      <c r="A15" s="122"/>
      <c r="B15" s="162" t="s">
        <v>177</v>
      </c>
      <c r="C15" s="122"/>
      <c r="D15" s="122"/>
      <c r="E15" s="122"/>
      <c r="F15" s="122"/>
      <c r="G15" s="122">
        <v>5</v>
      </c>
      <c r="H15" s="122"/>
    </row>
  </sheetData>
  <mergeCells count="4">
    <mergeCell ref="A1:E1"/>
    <mergeCell ref="A2:H2"/>
    <mergeCell ref="C3:D3"/>
    <mergeCell ref="A3:B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1. sz. melléklet</vt:lpstr>
      <vt:lpstr>2. sz. melléklet</vt:lpstr>
      <vt:lpstr>3.sz. melléklet</vt:lpstr>
      <vt:lpstr>4.sz. melléklet</vt:lpstr>
      <vt:lpstr>5.sz. melléklet</vt:lpstr>
      <vt:lpstr>6. sz. melléklet</vt:lpstr>
      <vt:lpstr>7.sz. melléklet</vt:lpstr>
      <vt:lpstr>'2. sz. melléklet'!Nyomtatási_terület</vt:lpstr>
      <vt:lpstr>'3.sz. melléklet'!Nyomtatási_terület</vt:lpstr>
      <vt:lpstr>'5.sz.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Pajkó Alexandra</dc:creator>
  <cp:lastModifiedBy>kaszaper-1</cp:lastModifiedBy>
  <cp:lastPrinted>2019-05-06T11:09:03Z</cp:lastPrinted>
  <dcterms:created xsi:type="dcterms:W3CDTF">2018-01-24T15:54:51Z</dcterms:created>
  <dcterms:modified xsi:type="dcterms:W3CDTF">2019-05-20T11:41:43Z</dcterms:modified>
</cp:coreProperties>
</file>